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7370" windowHeight="8040" activeTab="0"/>
  </bookViews>
  <sheets>
    <sheet name="Таб 2" sheetId="1" r:id="rId1"/>
    <sheet name="Таб 3" sheetId="2" r:id="rId2"/>
    <sheet name="таб 1" sheetId="3" r:id="rId3"/>
    <sheet name="Лист1" sheetId="4" r:id="rId4"/>
    <sheet name="Лист2" sheetId="5" r:id="rId5"/>
  </sheets>
  <definedNames>
    <definedName name="_GoBack" localSheetId="1">'Таб 3'!$K$77</definedName>
    <definedName name="_xlnm.Print_Titles" localSheetId="0">'Таб 2'!$2:$4</definedName>
    <definedName name="_xlnm.Print_Titles" localSheetId="1">'Таб 3'!$4:$7</definedName>
  </definedNames>
  <calcPr fullCalcOnLoad="1" fullPrecision="0" refMode="R1C1"/>
</workbook>
</file>

<file path=xl/sharedStrings.xml><?xml version="1.0" encoding="utf-8"?>
<sst xmlns="http://schemas.openxmlformats.org/spreadsheetml/2006/main" count="246" uniqueCount="112">
  <si>
    <t>№ п/п</t>
  </si>
  <si>
    <t xml:space="preserve">Средняя арифм. цена </t>
  </si>
  <si>
    <t>Значение №1</t>
  </si>
  <si>
    <t>Значение №2</t>
  </si>
  <si>
    <t>Значение №3</t>
  </si>
  <si>
    <t>Технические характеристики (марка, ГОСТ,ТУ, сорт, размер)</t>
  </si>
  <si>
    <t>Наименование продукции (работы, услуги)</t>
  </si>
  <si>
    <t>3. Проверка однородности рассматриваемой ценовой информации и сопоставление с ценой продукции (работы, услуги) из ранее действовавшего договора</t>
  </si>
  <si>
    <t>Наименование продукции</t>
  </si>
  <si>
    <t>Начальная (максимальная) цена,
руб.</t>
  </si>
  <si>
    <t>Приложение № 3</t>
  </si>
  <si>
    <t>Начальная (максимальная) цена единицы продукции,
руб.</t>
  </si>
  <si>
    <t>цена, руб.(скорректированная)</t>
  </si>
  <si>
    <t xml:space="preserve">Цена единицы продукции из ранее действовавшего договора, руб. </t>
  </si>
  <si>
    <t>Цена единицы продукции из ранее действовавшего договора, руб.   с учетом индекса.</t>
  </si>
  <si>
    <t xml:space="preserve">Заказчик </t>
  </si>
  <si>
    <t>ЧУЗ «КБ «РЖД-Медицина» г. Самара</t>
  </si>
  <si>
    <t xml:space="preserve">Предмет закупки </t>
  </si>
  <si>
    <t>Номер строки плана закупок</t>
  </si>
  <si>
    <t xml:space="preserve">Наименование закупаемой продукции </t>
  </si>
  <si>
    <t>Метод расчета начальной (максимальной) цены договора</t>
  </si>
  <si>
    <t>Метод сопоставимых рыночных цен</t>
  </si>
  <si>
    <t>Обоснование выбора метода расчета начальной (максимальной) цены договора</t>
  </si>
  <si>
    <t>Перечень значений цифровой информации, использованной в расчёте</t>
  </si>
  <si>
    <t>Перечень значений ценовой информации (цен единицы продукции), полученных из иных общедоступных источников*</t>
  </si>
  <si>
    <t>Дата и номер ранее действовавшего договора с указанием  контрагента (при наличии)**</t>
  </si>
  <si>
    <t xml:space="preserve">Цена единицы продукции (работы, услуги) из ранее действовавшего договора (при наличии), руб. </t>
  </si>
  <si>
    <t xml:space="preserve">Значение коэффициента пересчета (в случае индексации цены из ранее действовавшего договора)*** </t>
  </si>
  <si>
    <t>Значение начальной (максимальной) цены единицы продукции, руб.</t>
  </si>
  <si>
    <t>1. Результаты расчета начальной (максимальной) цены договора</t>
  </si>
  <si>
    <t>Таблица 1</t>
  </si>
  <si>
    <t>7.1</t>
  </si>
  <si>
    <t>7.2.</t>
  </si>
  <si>
    <t>7.3</t>
  </si>
  <si>
    <t>7.6</t>
  </si>
  <si>
    <t xml:space="preserve">Значение, период и наименование индекса Росстата,     отражающего изменение цен по соответствующей группе продукции (в случае индексации цены из ранее действовавшего договора)         </t>
  </si>
  <si>
    <t xml:space="preserve">Обоснование начальной (максимальной) цены договора 
</t>
  </si>
  <si>
    <t>Цена единицы продукции с учетом НДС, руб.</t>
  </si>
  <si>
    <t>Значение начальной (максимальной) цены договора с учетом НДС</t>
  </si>
  <si>
    <t xml:space="preserve">Индекс Росстата, отражающий изменение цен по соответствующей группе продукции (в случае индексации цены из ранее действовавшего договора)
</t>
  </si>
  <si>
    <t>Количество услуг</t>
  </si>
  <si>
    <t xml:space="preserve">Инспектор по производственным вопросам </t>
  </si>
  <si>
    <t>Белова Ю.А.</t>
  </si>
  <si>
    <t xml:space="preserve">Начальник договорно-правового отдела </t>
  </si>
  <si>
    <t>Ю.Ю. Соловьева</t>
  </si>
  <si>
    <t>Итого:</t>
  </si>
  <si>
    <t>Ю.А. Белова</t>
  </si>
  <si>
    <t>CE285A</t>
  </si>
  <si>
    <t>C7115A</t>
  </si>
  <si>
    <t>Q2612A</t>
  </si>
  <si>
    <t>Q2613A</t>
  </si>
  <si>
    <t>CF280A</t>
  </si>
  <si>
    <t>CF280X</t>
  </si>
  <si>
    <t>CE505A</t>
  </si>
  <si>
    <t>CE505X</t>
  </si>
  <si>
    <t>E-16</t>
  </si>
  <si>
    <t>CB540/541/542//543</t>
  </si>
  <si>
    <t>Q5949A</t>
  </si>
  <si>
    <t>Q7553A</t>
  </si>
  <si>
    <t>CB436A</t>
  </si>
  <si>
    <t>CE278A</t>
  </si>
  <si>
    <t>CB435A</t>
  </si>
  <si>
    <t>С712</t>
  </si>
  <si>
    <t>FX-10</t>
  </si>
  <si>
    <t>CF530/531/532/533</t>
  </si>
  <si>
    <t>CF218A</t>
  </si>
  <si>
    <t>CF283A</t>
  </si>
  <si>
    <t>EP22</t>
  </si>
  <si>
    <t>Q5942A</t>
  </si>
  <si>
    <t>Q5942X</t>
  </si>
  <si>
    <t>CE255A</t>
  </si>
  <si>
    <t>CF226A</t>
  </si>
  <si>
    <t>CF230A</t>
  </si>
  <si>
    <t>TK1140</t>
  </si>
  <si>
    <t>TK1130</t>
  </si>
  <si>
    <t>TK1150</t>
  </si>
  <si>
    <t>MLT-D104L</t>
  </si>
  <si>
    <t>MLT-D105L</t>
  </si>
  <si>
    <t>106R01487</t>
  </si>
  <si>
    <t>106R02773</t>
  </si>
  <si>
    <t>Xerox 6600/6605</t>
  </si>
  <si>
    <t>106R01378</t>
  </si>
  <si>
    <t>106R03621</t>
  </si>
  <si>
    <t>106R02778</t>
  </si>
  <si>
    <t>108R00794</t>
  </si>
  <si>
    <t>Panasonic KX MB1500</t>
  </si>
  <si>
    <t>Oki 6200</t>
  </si>
  <si>
    <t>Xerox B205 (без чипа)</t>
  </si>
  <si>
    <t>Canon 725</t>
  </si>
  <si>
    <t>CF259A(без чипа)</t>
  </si>
  <si>
    <t>CF259X(без чипа)</t>
  </si>
  <si>
    <t>Lexmark</t>
  </si>
  <si>
    <t>TN3480</t>
  </si>
  <si>
    <t>TN2375</t>
  </si>
  <si>
    <t>Заправка картриджей</t>
  </si>
  <si>
    <t>Восстановление картриджей (заправка+ремонт)</t>
  </si>
  <si>
    <t>101R00474</t>
  </si>
  <si>
    <t>101R00555</t>
  </si>
  <si>
    <t xml:space="preserve">1.1. Картриджи должны соответствовать техническим требованиям производителя оборудования для каждого типа
картриджей.
1.2. Исполнитель дает гарантию, что передаваемые Заказчику
картриджи являются полностью заправленными химическим тонером, совместимым с типом картриджей.
1.3. Объем и вес заполнения тонера в картридже должен
соответствовать оригинальному картриджу. Бункер с тонером заправленного или восстановленного картриджа должен быть полон не менее чем на ¾ своего объема.
1.4. Ресурс печати картриджей должен быть не менее
заложенногодля каждого типа картриджей.
1.5. Исполнитель обеспечивает упаковку в светонепроницаемую,
влагозащищенную, недеформированную, индивидуальную упаковку, обеспечивающую их безопасную транспортировку и хранение, также на упаковке должна стоять четкая маркировка типа заправленного картриджа.
1.6. Внутри упаковки каждого заправленного или
восстановленного картриджа должна находиться распечатка тестовой страницы, подтверждающей качество заправки этого картриджа. На отпечатках не должно быть дефектов изображения, размытого или нечеткого изображения, пятен, точек, фона, в том числе и на обратной стороне отпечатка.
1.7. Внутри упаковки не должны присутствовать частицы
красящего материала (тонера).
1.8. Подвижные элементы
картриджей, после заправки или восстановления, должны легко перемещаться, без перекосов и заеданий.
1.9. Картриджи должны быть герметизированы средствами,
исключающими самопроизвольное высыпание тонера.
1.10. Герметизирующие элементы должны легко
удаляться перед установкой картриджа, не оставляя следов на поверхности картриджа.
Картридж должен обеспечивать качество печати не хуже качества эталонной копии, иметь одинаковую плотность печати, воспроизведения мелких деталей и тонких линий. Качество печати не должно отличаться от печати при посредстве оригинального картриджа.
1.11. При работе картридж не должен допускать загрязнения подающего тракта принтера
тонером.
</t>
  </si>
  <si>
    <t>Количество</t>
  </si>
  <si>
    <t>на услуги по заправке и восстановлению картриджей</t>
  </si>
  <si>
    <t xml:space="preserve">      Начальная (максимальная) цена договора на право заключения договора на услуги по заправке и восстановлению картриджей определена с учетом Методических рекомендаций по определению начальных (максимальных) цен договоров при проведении закупок товаров, работ, услуг для нужд частных учреждений здравоохранения ОАО «РЖД».</t>
  </si>
  <si>
    <t>Услуги по заправке и восстановлению картриджей</t>
  </si>
  <si>
    <t>нет</t>
  </si>
  <si>
    <t>2207000053 от 15.04.2022 ООО "КАРТ"</t>
  </si>
  <si>
    <t>Приложение №3</t>
  </si>
  <si>
    <t>Количество участников на рынке      более 3</t>
  </si>
  <si>
    <t>Техническое задание</t>
  </si>
  <si>
    <t>Итого</t>
  </si>
  <si>
    <t>Ед.изм.</t>
  </si>
  <si>
    <t>услуга</t>
  </si>
  <si>
    <t xml:space="preserve"> </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</si>
</sst>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
    <numFmt numFmtId="181" formatCode="#,##0.0"/>
  </numFmts>
  <fonts count="63">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b/>
      <sz val="14"/>
      <name val="Times New Roman"/>
      <family val="1"/>
    </font>
    <font>
      <sz val="14"/>
      <name val="Times New Roman"/>
      <family val="1"/>
    </font>
    <font>
      <sz val="11"/>
      <name val="Times New Roman"/>
      <family val="1"/>
    </font>
    <font>
      <b/>
      <sz val="11"/>
      <name val="Times New Roman"/>
      <family val="1"/>
    </font>
    <font>
      <sz val="11"/>
      <name val="Arial Cyr"/>
      <family val="0"/>
    </font>
    <font>
      <sz val="10"/>
      <name val="Times New Roman"/>
      <family val="1"/>
    </font>
    <font>
      <b/>
      <sz val="10"/>
      <name val="Times New Roman"/>
      <family val="1"/>
    </font>
    <font>
      <b/>
      <sz val="8"/>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Calibri"/>
      <family val="2"/>
    </font>
    <font>
      <sz val="10"/>
      <color indexed="8"/>
      <name val="Times New Roman"/>
      <family val="1"/>
    </font>
    <font>
      <sz val="11"/>
      <color indexed="8"/>
      <name val="Times New Roman"/>
      <family val="1"/>
    </font>
    <font>
      <b/>
      <sz val="11"/>
      <color indexed="8"/>
      <name val="Times New Roman"/>
      <family val="1"/>
    </font>
    <font>
      <b/>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Calibri"/>
      <family val="2"/>
    </font>
    <font>
      <sz val="10"/>
      <color rgb="FF000000"/>
      <name val="Times New Roman"/>
      <family val="1"/>
    </font>
    <font>
      <sz val="11"/>
      <color rgb="FF000000"/>
      <name val="Times New Roman"/>
      <family val="1"/>
    </font>
    <font>
      <b/>
      <sz val="11"/>
      <color rgb="FF000000"/>
      <name val="Times New Roman"/>
      <family val="1"/>
    </font>
    <font>
      <b/>
      <sz val="10"/>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22">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style="thin"/>
      <bottom/>
    </border>
    <border>
      <left/>
      <right style="thin"/>
      <top style="thin"/>
      <bottom style="thin"/>
    </border>
    <border>
      <left style="thin"/>
      <right/>
      <top style="thin"/>
      <bottom style="thin"/>
    </border>
    <border>
      <left>
        <color indexed="63"/>
      </left>
      <right style="thin"/>
      <top style="thin"/>
      <bottom>
        <color indexed="63"/>
      </bottom>
    </border>
    <border>
      <left/>
      <right/>
      <top style="thin"/>
      <bottom style="thin"/>
    </border>
    <border>
      <left style="thin"/>
      <right style="thin"/>
      <top/>
      <bottom style="thin"/>
    </border>
    <border>
      <left>
        <color indexed="63"/>
      </left>
      <right style="thin"/>
      <top>
        <color indexed="63"/>
      </top>
      <bottom>
        <color indexed="63"/>
      </bottom>
    </border>
    <border>
      <left>
        <color indexed="63"/>
      </left>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9" fontId="39" fillId="20" borderId="1">
      <alignment horizontal="left"/>
      <protection/>
    </xf>
    <xf numFmtId="4" fontId="6" fillId="0" borderId="2" applyNumberFormat="0" applyProtection="0">
      <alignment horizontal="right" vertical="center"/>
    </xf>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1" fillId="27" borderId="3" applyNumberFormat="0" applyAlignment="0" applyProtection="0"/>
    <xf numFmtId="0" fontId="42" fillId="28" borderId="4" applyNumberFormat="0" applyAlignment="0" applyProtection="0"/>
    <xf numFmtId="0" fontId="43" fillId="28" borderId="3" applyNumberFormat="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0" fontId="51" fillId="30" borderId="0" applyNumberFormat="0" applyBorder="0" applyAlignment="0" applyProtection="0"/>
    <xf numFmtId="0" fontId="0" fillId="0" borderId="0">
      <alignment/>
      <protection/>
    </xf>
    <xf numFmtId="0" fontId="4" fillId="0" borderId="0">
      <alignment/>
      <protection/>
    </xf>
    <xf numFmtId="0" fontId="39" fillId="0" borderId="0">
      <alignment/>
      <protection/>
    </xf>
    <xf numFmtId="0" fontId="3" fillId="0" borderId="0">
      <alignment/>
      <protection/>
    </xf>
    <xf numFmtId="0" fontId="3" fillId="0" borderId="0">
      <alignment/>
      <protection/>
    </xf>
    <xf numFmtId="0" fontId="39" fillId="0" borderId="0">
      <alignment/>
      <protection/>
    </xf>
    <xf numFmtId="0" fontId="52" fillId="0" borderId="0" applyNumberForma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55" fillId="0" borderId="11" applyNumberFormat="0" applyFill="0" applyAlignment="0" applyProtection="0"/>
    <xf numFmtId="0" fontId="8" fillId="0" borderId="0">
      <alignment/>
      <protection/>
    </xf>
    <xf numFmtId="0" fontId="5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7" fillId="33" borderId="0" applyNumberFormat="0" applyBorder="0" applyAlignment="0" applyProtection="0"/>
  </cellStyleXfs>
  <cellXfs count="105">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4" fontId="5" fillId="0" borderId="0" xfId="0" applyNumberFormat="1" applyFont="1" applyAlignment="1">
      <alignment horizontal="center" vertical="center" wrapText="1"/>
    </xf>
    <xf numFmtId="0" fontId="8" fillId="0" borderId="0" xfId="0" applyFont="1" applyAlignment="1">
      <alignment horizontal="center" vertical="center" wrapText="1"/>
    </xf>
    <xf numFmtId="2" fontId="5" fillId="0" borderId="12" xfId="0" applyNumberFormat="1" applyFont="1" applyBorder="1" applyAlignment="1">
      <alignment horizontal="center" vertical="center" wrapText="1"/>
    </xf>
    <xf numFmtId="1" fontId="5" fillId="0" borderId="0" xfId="0" applyNumberFormat="1" applyFont="1" applyBorder="1" applyAlignment="1">
      <alignment horizontal="left" vertical="center" wrapText="1"/>
    </xf>
    <xf numFmtId="0" fontId="10" fillId="2" borderId="12" xfId="0" applyNumberFormat="1" applyFont="1" applyFill="1" applyBorder="1" applyAlignment="1" applyProtection="1">
      <alignment horizontal="center" vertical="center" wrapText="1"/>
      <protection locked="0"/>
    </xf>
    <xf numFmtId="2" fontId="10" fillId="2" borderId="12" xfId="0" applyNumberFormat="1" applyFont="1" applyFill="1" applyBorder="1" applyAlignment="1" applyProtection="1">
      <alignment horizontal="center" vertical="center" wrapText="1"/>
      <protection locked="0"/>
    </xf>
    <xf numFmtId="1" fontId="10" fillId="2" borderId="13" xfId="0" applyNumberFormat="1" applyFont="1" applyFill="1" applyBorder="1" applyAlignment="1">
      <alignment horizontal="center" vertical="center" wrapText="1"/>
    </xf>
    <xf numFmtId="1" fontId="10" fillId="2" borderId="14" xfId="0" applyNumberFormat="1" applyFont="1" applyFill="1" applyBorder="1" applyAlignment="1" applyProtection="1">
      <alignment horizontal="center" vertical="center" wrapText="1"/>
      <protection locked="0"/>
    </xf>
    <xf numFmtId="0" fontId="39" fillId="0" borderId="12" xfId="0" applyFont="1" applyFill="1" applyBorder="1" applyAlignment="1">
      <alignment horizontal="center" vertical="center"/>
    </xf>
    <xf numFmtId="1" fontId="5" fillId="0" borderId="0" xfId="0" applyNumberFormat="1" applyFont="1" applyAlignment="1">
      <alignment horizontal="right" vertical="center"/>
    </xf>
    <xf numFmtId="1" fontId="7" fillId="0" borderId="0" xfId="0" applyNumberFormat="1" applyFont="1" applyBorder="1" applyAlignment="1">
      <alignment vertical="center"/>
    </xf>
    <xf numFmtId="4" fontId="5" fillId="0" borderId="12" xfId="0" applyNumberFormat="1" applyFont="1" applyBorder="1" applyAlignment="1">
      <alignment horizontal="center" vertical="center" wrapText="1"/>
    </xf>
    <xf numFmtId="173" fontId="5" fillId="0" borderId="12" xfId="0" applyNumberFormat="1" applyFont="1" applyBorder="1" applyAlignment="1">
      <alignment horizontal="center" vertical="center" wrapText="1"/>
    </xf>
    <xf numFmtId="1" fontId="9" fillId="0" borderId="12" xfId="0" applyNumberFormat="1" applyFont="1" applyBorder="1" applyAlignment="1">
      <alignment horizontal="center" vertical="center" wrapText="1"/>
    </xf>
    <xf numFmtId="0" fontId="8" fillId="0" borderId="0" xfId="0" applyFont="1" applyBorder="1" applyAlignment="1">
      <alignment horizontal="center" vertical="center" wrapText="1"/>
    </xf>
    <xf numFmtId="0" fontId="58" fillId="0" borderId="0" xfId="0" applyNumberFormat="1" applyFont="1" applyFill="1" applyBorder="1" applyAlignment="1">
      <alignment/>
    </xf>
    <xf numFmtId="0" fontId="11" fillId="0" borderId="0" xfId="0" applyFont="1" applyAlignment="1">
      <alignment/>
    </xf>
    <xf numFmtId="0" fontId="9" fillId="0" borderId="0" xfId="0" applyFont="1" applyAlignment="1">
      <alignment horizontal="center"/>
    </xf>
    <xf numFmtId="0" fontId="9" fillId="0" borderId="0" xfId="0" applyFont="1" applyAlignment="1">
      <alignment/>
    </xf>
    <xf numFmtId="0" fontId="9" fillId="0" borderId="0" xfId="0" applyFont="1" applyAlignment="1">
      <alignment horizontal="right"/>
    </xf>
    <xf numFmtId="0" fontId="9" fillId="0" borderId="12" xfId="0" applyFont="1" applyBorder="1" applyAlignment="1">
      <alignment horizontal="center" vertical="center" wrapText="1"/>
    </xf>
    <xf numFmtId="4" fontId="9" fillId="0" borderId="12" xfId="0" applyNumberFormat="1"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vertical="center"/>
    </xf>
    <xf numFmtId="0" fontId="10" fillId="0" borderId="0" xfId="0" applyFont="1" applyAlignment="1">
      <alignment vertical="center"/>
    </xf>
    <xf numFmtId="0" fontId="10" fillId="0" borderId="12" xfId="0" applyFont="1" applyBorder="1" applyAlignment="1">
      <alignment horizontal="center" vertical="center" wrapText="1"/>
    </xf>
    <xf numFmtId="49" fontId="9" fillId="0" borderId="12" xfId="0" applyNumberFormat="1" applyFont="1" applyBorder="1" applyAlignment="1">
      <alignment horizontal="center" vertical="center" wrapText="1"/>
    </xf>
    <xf numFmtId="0" fontId="9" fillId="0" borderId="12" xfId="0" applyNumberFormat="1" applyFont="1" applyBorder="1" applyAlignment="1">
      <alignment horizontal="left" vertical="center" wrapText="1"/>
    </xf>
    <xf numFmtId="1" fontId="9" fillId="0" borderId="12" xfId="0" applyNumberFormat="1" applyFont="1" applyBorder="1" applyAlignment="1">
      <alignment horizontal="left" vertical="center" wrapText="1"/>
    </xf>
    <xf numFmtId="0" fontId="11" fillId="0" borderId="0" xfId="0" applyFont="1" applyAlignment="1">
      <alignment vertical="center"/>
    </xf>
    <xf numFmtId="0" fontId="11" fillId="0" borderId="0" xfId="0" applyFont="1" applyAlignment="1">
      <alignment horizontal="left"/>
    </xf>
    <xf numFmtId="0" fontId="9" fillId="0" borderId="0" xfId="0" applyFont="1" applyAlignment="1">
      <alignment horizontal="left"/>
    </xf>
    <xf numFmtId="2" fontId="9" fillId="0" borderId="12" xfId="0" applyNumberFormat="1" applyFont="1" applyBorder="1" applyAlignment="1">
      <alignment horizontal="center" vertical="center" wrapText="1"/>
    </xf>
    <xf numFmtId="1" fontId="12" fillId="0" borderId="0" xfId="0" applyNumberFormat="1" applyFont="1" applyBorder="1" applyAlignment="1">
      <alignment horizontal="left" vertical="center" wrapText="1"/>
    </xf>
    <xf numFmtId="0" fontId="12" fillId="0" borderId="0" xfId="0" applyFont="1" applyAlignment="1">
      <alignment horizontal="center" vertical="center" wrapText="1"/>
    </xf>
    <xf numFmtId="1" fontId="12" fillId="0" borderId="12" xfId="0" applyNumberFormat="1" applyFont="1" applyBorder="1" applyAlignment="1">
      <alignment horizontal="center" vertical="center" wrapText="1"/>
    </xf>
    <xf numFmtId="0" fontId="12" fillId="0" borderId="0" xfId="0" applyFont="1" applyBorder="1" applyAlignment="1">
      <alignment horizontal="center" vertical="center" wrapText="1"/>
    </xf>
    <xf numFmtId="1" fontId="12" fillId="0" borderId="0" xfId="0" applyNumberFormat="1" applyFont="1" applyAlignment="1">
      <alignment horizontal="center" vertical="center" wrapText="1"/>
    </xf>
    <xf numFmtId="4" fontId="5" fillId="0" borderId="15" xfId="0" applyNumberFormat="1" applyFont="1" applyBorder="1" applyAlignment="1">
      <alignment horizontal="center" vertical="center" wrapText="1"/>
    </xf>
    <xf numFmtId="4" fontId="7" fillId="0" borderId="12" xfId="0" applyNumberFormat="1" applyFont="1" applyFill="1" applyBorder="1" applyAlignment="1">
      <alignment horizontal="center" vertical="center" wrapText="1"/>
    </xf>
    <xf numFmtId="0" fontId="59" fillId="34" borderId="12" xfId="0" applyFont="1" applyFill="1" applyBorder="1" applyAlignment="1">
      <alignment horizontal="center" vertical="top" wrapText="1"/>
    </xf>
    <xf numFmtId="2" fontId="12" fillId="0" borderId="0" xfId="0" applyNumberFormat="1" applyFont="1" applyAlignment="1">
      <alignment horizontal="center" vertical="center" wrapText="1"/>
    </xf>
    <xf numFmtId="2" fontId="5" fillId="0" borderId="12" xfId="0" applyNumberFormat="1"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173" fontId="5" fillId="0" borderId="12"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9" fillId="0" borderId="12" xfId="0" applyFont="1" applyFill="1" applyBorder="1" applyAlignment="1">
      <alignment horizontal="center" vertical="center" wrapText="1"/>
    </xf>
    <xf numFmtId="1" fontId="12" fillId="0" borderId="12" xfId="0" applyNumberFormat="1" applyFont="1" applyFill="1" applyBorder="1" applyAlignment="1">
      <alignment horizontal="center" vertical="center" wrapText="1"/>
    </xf>
    <xf numFmtId="1" fontId="12" fillId="0" borderId="16" xfId="0" applyNumberFormat="1" applyFont="1" applyBorder="1" applyAlignment="1">
      <alignment horizontal="center" vertical="center" wrapText="1"/>
    </xf>
    <xf numFmtId="0" fontId="15" fillId="0" borderId="12" xfId="0" applyFont="1" applyBorder="1" applyAlignment="1">
      <alignment vertical="top" wrapText="1"/>
    </xf>
    <xf numFmtId="0" fontId="12" fillId="0" borderId="0" xfId="0" applyFont="1" applyFill="1" applyAlignment="1">
      <alignment horizontal="center" vertical="center" wrapText="1"/>
    </xf>
    <xf numFmtId="0" fontId="15" fillId="0" borderId="14" xfId="0" applyFont="1" applyBorder="1" applyAlignment="1">
      <alignment vertical="top" wrapText="1"/>
    </xf>
    <xf numFmtId="1" fontId="60" fillId="0" borderId="12" xfId="0" applyNumberFormat="1" applyFont="1" applyFill="1" applyBorder="1" applyAlignment="1">
      <alignment horizontal="center" vertical="center" wrapText="1"/>
    </xf>
    <xf numFmtId="1" fontId="61" fillId="0" borderId="12" xfId="0" applyNumberFormat="1" applyFont="1" applyFill="1" applyBorder="1" applyAlignment="1">
      <alignment horizontal="center" vertical="center" wrapText="1"/>
    </xf>
    <xf numFmtId="1" fontId="61" fillId="0" borderId="12" xfId="0" applyNumberFormat="1" applyFont="1" applyBorder="1" applyAlignment="1">
      <alignment horizontal="center" vertical="center" wrapText="1"/>
    </xf>
    <xf numFmtId="4" fontId="5" fillId="0" borderId="16" xfId="0" applyNumberFormat="1" applyFont="1" applyFill="1" applyBorder="1" applyAlignment="1">
      <alignment horizontal="center" vertical="center" wrapText="1"/>
    </xf>
    <xf numFmtId="4" fontId="7" fillId="0" borderId="15" xfId="0" applyNumberFormat="1" applyFont="1" applyFill="1" applyBorder="1" applyAlignment="1">
      <alignment horizontal="center" vertical="center" wrapText="1"/>
    </xf>
    <xf numFmtId="3" fontId="12" fillId="0" borderId="14" xfId="0" applyNumberFormat="1" applyFont="1" applyBorder="1" applyAlignment="1">
      <alignment horizontal="center" vertical="center" wrapText="1"/>
    </xf>
    <xf numFmtId="0" fontId="12" fillId="0" borderId="12" xfId="0" applyFont="1" applyBorder="1" applyAlignment="1">
      <alignment horizontal="right" vertical="top" wrapText="1"/>
    </xf>
    <xf numFmtId="3" fontId="12" fillId="0" borderId="13" xfId="0" applyNumberFormat="1" applyFont="1" applyFill="1" applyBorder="1" applyAlignment="1">
      <alignment horizontal="center" vertical="center" wrapText="1"/>
    </xf>
    <xf numFmtId="0" fontId="12" fillId="0" borderId="14" xfId="0" applyFont="1" applyBorder="1" applyAlignment="1">
      <alignment horizontal="right" vertical="top" wrapText="1"/>
    </xf>
    <xf numFmtId="0" fontId="62" fillId="0" borderId="16" xfId="0" applyFont="1" applyBorder="1" applyAlignment="1">
      <alignment horizontal="center" vertical="center" wrapText="1"/>
    </xf>
    <xf numFmtId="1" fontId="13" fillId="0" borderId="16" xfId="0" applyNumberFormat="1" applyFont="1" applyFill="1" applyBorder="1" applyAlignment="1">
      <alignment horizontal="center" vertical="center" wrapText="1"/>
    </xf>
    <xf numFmtId="1" fontId="13" fillId="0" borderId="17" xfId="0" applyNumberFormat="1" applyFont="1" applyFill="1" applyBorder="1" applyAlignment="1">
      <alignment horizontal="center" vertical="center" wrapText="1"/>
    </xf>
    <xf numFmtId="4" fontId="5" fillId="0" borderId="0" xfId="0" applyNumberFormat="1" applyFont="1" applyFill="1" applyAlignment="1">
      <alignment horizontal="center" vertical="center" wrapText="1"/>
    </xf>
    <xf numFmtId="4" fontId="5" fillId="35" borderId="0" xfId="0" applyNumberFormat="1" applyFont="1" applyFill="1" applyAlignment="1">
      <alignment horizontal="center" vertical="center" wrapText="1"/>
    </xf>
    <xf numFmtId="1" fontId="12" fillId="0" borderId="0" xfId="0" applyNumberFormat="1" applyFont="1" applyAlignment="1">
      <alignment horizontal="center" vertical="center" wrapText="1"/>
    </xf>
    <xf numFmtId="2" fontId="14" fillId="2" borderId="12"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0" fontId="8" fillId="0" borderId="0" xfId="0" applyFont="1" applyAlignment="1">
      <alignment horizontal="center" vertical="center" wrapText="1"/>
    </xf>
    <xf numFmtId="1" fontId="5" fillId="0" borderId="16" xfId="0" applyNumberFormat="1" applyFont="1" applyBorder="1" applyAlignment="1">
      <alignment horizontal="right" vertical="center" wrapText="1"/>
    </xf>
    <xf numFmtId="1" fontId="5" fillId="0" borderId="18" xfId="0" applyNumberFormat="1" applyFont="1" applyBorder="1" applyAlignment="1">
      <alignment horizontal="right" vertical="center" wrapText="1"/>
    </xf>
    <xf numFmtId="1" fontId="5" fillId="0" borderId="15" xfId="0" applyNumberFormat="1" applyFont="1" applyBorder="1" applyAlignment="1">
      <alignment horizontal="right" vertical="center" wrapText="1"/>
    </xf>
    <xf numFmtId="1" fontId="10" fillId="2" borderId="14" xfId="0" applyNumberFormat="1" applyFont="1" applyFill="1" applyBorder="1" applyAlignment="1">
      <alignment horizontal="center" vertical="center" wrapText="1"/>
    </xf>
    <xf numFmtId="1" fontId="10" fillId="2" borderId="13" xfId="0" applyNumberFormat="1" applyFont="1" applyFill="1" applyBorder="1" applyAlignment="1">
      <alignment horizontal="center" vertical="center" wrapText="1"/>
    </xf>
    <xf numFmtId="1" fontId="10" fillId="2" borderId="19" xfId="0" applyNumberFormat="1" applyFont="1" applyFill="1" applyBorder="1" applyAlignment="1">
      <alignment horizontal="center" vertical="center" wrapText="1"/>
    </xf>
    <xf numFmtId="171" fontId="2" fillId="2" borderId="14" xfId="69" applyFont="1" applyFill="1" applyBorder="1" applyAlignment="1">
      <alignment horizontal="center" vertical="center" wrapText="1"/>
    </xf>
    <xf numFmtId="171" fontId="2" fillId="2" borderId="13" xfId="69" applyFont="1" applyFill="1" applyBorder="1" applyAlignment="1">
      <alignment horizontal="center" vertical="center" wrapText="1"/>
    </xf>
    <xf numFmtId="171" fontId="2" fillId="2" borderId="19" xfId="69" applyFont="1" applyFill="1" applyBorder="1" applyAlignment="1">
      <alignment horizontal="center" vertical="center" wrapText="1"/>
    </xf>
    <xf numFmtId="2" fontId="14" fillId="2" borderId="14" xfId="0" applyNumberFormat="1" applyFont="1" applyFill="1" applyBorder="1" applyAlignment="1">
      <alignment horizontal="center" vertical="center" wrapText="1"/>
    </xf>
    <xf numFmtId="2" fontId="14" fillId="2" borderId="13" xfId="0" applyNumberFormat="1" applyFont="1" applyFill="1" applyBorder="1" applyAlignment="1">
      <alignment horizontal="center" vertical="center" wrapText="1"/>
    </xf>
    <xf numFmtId="2" fontId="14" fillId="2" borderId="19" xfId="0" applyNumberFormat="1" applyFont="1" applyFill="1" applyBorder="1" applyAlignment="1">
      <alignment horizontal="center" vertical="center" wrapText="1"/>
    </xf>
    <xf numFmtId="0" fontId="10" fillId="0" borderId="16" xfId="0" applyFont="1" applyBorder="1" applyAlignment="1">
      <alignment horizontal="left" vertical="center" wrapText="1"/>
    </xf>
    <xf numFmtId="0" fontId="10" fillId="0" borderId="15" xfId="0" applyFont="1" applyBorder="1" applyAlignment="1">
      <alignment horizontal="left" vertical="center" wrapText="1"/>
    </xf>
    <xf numFmtId="0" fontId="9" fillId="0" borderId="12" xfId="0" applyFont="1" applyBorder="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center" wrapText="1"/>
    </xf>
    <xf numFmtId="2" fontId="10" fillId="0" borderId="16" xfId="0" applyNumberFormat="1" applyFont="1" applyBorder="1" applyAlignment="1">
      <alignment horizontal="left" vertical="center" wrapText="1"/>
    </xf>
    <xf numFmtId="0" fontId="9" fillId="0" borderId="0" xfId="0" applyFont="1" applyAlignment="1">
      <alignment horizontal="left" vertical="center" wrapText="1"/>
    </xf>
    <xf numFmtId="0" fontId="9" fillId="0" borderId="16" xfId="0" applyFont="1" applyBorder="1" applyAlignment="1">
      <alignment horizontal="left" vertical="center" wrapText="1"/>
    </xf>
    <xf numFmtId="0" fontId="9" fillId="0" borderId="15" xfId="0" applyFont="1" applyBorder="1" applyAlignment="1">
      <alignment horizontal="left" vertical="center" wrapText="1"/>
    </xf>
    <xf numFmtId="1" fontId="2" fillId="0" borderId="0" xfId="0" applyNumberFormat="1" applyFont="1" applyBorder="1" applyAlignment="1">
      <alignment horizontal="center" vertical="center" wrapText="1"/>
    </xf>
    <xf numFmtId="1" fontId="12" fillId="36" borderId="20" xfId="0" applyNumberFormat="1" applyFont="1" applyFill="1" applyBorder="1" applyAlignment="1">
      <alignment horizontal="center" vertical="center" wrapText="1"/>
    </xf>
    <xf numFmtId="1" fontId="12" fillId="36" borderId="21" xfId="0" applyNumberFormat="1" applyFont="1" applyFill="1" applyBorder="1" applyAlignment="1">
      <alignment horizontal="center" vertical="center" wrapText="1"/>
    </xf>
    <xf numFmtId="2" fontId="12" fillId="36" borderId="20" xfId="0" applyNumberFormat="1" applyFont="1" applyFill="1" applyBorder="1" applyAlignment="1">
      <alignment horizontal="center" vertical="center" wrapText="1"/>
    </xf>
    <xf numFmtId="2" fontId="12" fillId="36" borderId="21" xfId="0" applyNumberFormat="1" applyFont="1" applyFill="1" applyBorder="1" applyAlignment="1">
      <alignment horizontal="center" vertical="center" wrapText="1"/>
    </xf>
    <xf numFmtId="2" fontId="62" fillId="34" borderId="12" xfId="0" applyNumberFormat="1" applyFont="1" applyFill="1" applyBorder="1" applyAlignment="1">
      <alignment horizontal="center" vertical="top" wrapText="1"/>
    </xf>
    <xf numFmtId="0" fontId="13" fillId="0" borderId="12" xfId="0" applyFont="1" applyBorder="1" applyAlignment="1">
      <alignment horizontal="left"/>
    </xf>
    <xf numFmtId="1" fontId="13" fillId="0" borderId="17" xfId="0" applyNumberFormat="1" applyFont="1" applyFill="1" applyBorder="1" applyAlignment="1">
      <alignment horizontal="center" vertical="top" wrapText="1"/>
    </xf>
    <xf numFmtId="1" fontId="13" fillId="0" borderId="20" xfId="0" applyNumberFormat="1" applyFont="1" applyFill="1" applyBorder="1" applyAlignment="1">
      <alignment horizontal="center" vertical="top" wrapText="1"/>
    </xf>
    <xf numFmtId="1" fontId="13" fillId="0" borderId="21" xfId="0" applyNumberFormat="1" applyFont="1" applyFill="1" applyBorder="1" applyAlignment="1">
      <alignment horizontal="center" vertical="top"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20</xdr:col>
      <xdr:colOff>0</xdr:colOff>
      <xdr:row>60</xdr:row>
      <xdr:rowOff>38100</xdr:rowOff>
    </xdr:to>
    <xdr:pic>
      <xdr:nvPicPr>
        <xdr:cNvPr id="1" name="Picture 78"/>
        <xdr:cNvPicPr preferRelativeResize="1">
          <a:picLocks noChangeAspect="1"/>
        </xdr:cNvPicPr>
      </xdr:nvPicPr>
      <xdr:blipFill>
        <a:blip r:embed="rId1"/>
        <a:stretch>
          <a:fillRect/>
        </a:stretch>
      </xdr:blipFill>
      <xdr:spPr>
        <a:xfrm>
          <a:off x="0" y="0"/>
          <a:ext cx="13725525" cy="97536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95"/>
  <sheetViews>
    <sheetView tabSelected="1" zoomScaleSheetLayoutView="75" zoomScalePageLayoutView="0" workbookViewId="0" topLeftCell="A34">
      <selection activeCell="C5" sqref="C5:C93"/>
    </sheetView>
  </sheetViews>
  <sheetFormatPr defaultColWidth="9.00390625" defaultRowHeight="12.75"/>
  <cols>
    <col min="1" max="1" width="3.875" style="40" customWidth="1"/>
    <col min="2" max="2" width="23.375" style="40" customWidth="1"/>
    <col min="3" max="3" width="57.125" style="37" customWidth="1"/>
    <col min="4" max="4" width="14.375" style="37" customWidth="1"/>
    <col min="5" max="5" width="11.00390625" style="37" customWidth="1"/>
    <col min="6" max="6" width="19.625" style="37" customWidth="1"/>
    <col min="7" max="7" width="19.875" style="37" customWidth="1"/>
    <col min="8" max="16384" width="9.125" style="37" customWidth="1"/>
  </cols>
  <sheetData>
    <row r="1" spans="1:7" ht="18" customHeight="1">
      <c r="A1" s="36"/>
      <c r="B1" s="36"/>
      <c r="C1" s="95" t="s">
        <v>107</v>
      </c>
      <c r="D1" s="95"/>
      <c r="E1" s="95"/>
      <c r="F1" s="95"/>
      <c r="G1" s="95"/>
    </row>
    <row r="2" spans="1:7" ht="21.75" customHeight="1">
      <c r="A2" s="72" t="s">
        <v>0</v>
      </c>
      <c r="B2" s="72" t="s">
        <v>8</v>
      </c>
      <c r="C2" s="72" t="s">
        <v>5</v>
      </c>
      <c r="D2" s="72" t="s">
        <v>99</v>
      </c>
      <c r="E2" s="72" t="s">
        <v>109</v>
      </c>
      <c r="F2" s="72" t="s">
        <v>11</v>
      </c>
      <c r="G2" s="72" t="s">
        <v>9</v>
      </c>
    </row>
    <row r="3" spans="1:7" ht="36" customHeight="1">
      <c r="A3" s="72"/>
      <c r="B3" s="72"/>
      <c r="C3" s="72"/>
      <c r="D3" s="72"/>
      <c r="E3" s="72"/>
      <c r="F3" s="72"/>
      <c r="G3" s="72"/>
    </row>
    <row r="4" spans="1:7" ht="40.5" customHeight="1">
      <c r="A4" s="72"/>
      <c r="B4" s="72"/>
      <c r="C4" s="72"/>
      <c r="D4" s="72"/>
      <c r="E4" s="72"/>
      <c r="F4" s="72"/>
      <c r="G4" s="72"/>
    </row>
    <row r="5" spans="1:7" s="54" customFormat="1" ht="12.75">
      <c r="A5" s="51"/>
      <c r="B5" s="66" t="s">
        <v>94</v>
      </c>
      <c r="C5" s="102" t="s">
        <v>98</v>
      </c>
      <c r="D5" s="67"/>
      <c r="E5" s="67"/>
      <c r="F5" s="67"/>
      <c r="G5" s="67"/>
    </row>
    <row r="6" spans="1:7" ht="12.75">
      <c r="A6" s="52">
        <v>1</v>
      </c>
      <c r="B6" s="53" t="s">
        <v>47</v>
      </c>
      <c r="C6" s="103"/>
      <c r="D6" s="96">
        <v>40</v>
      </c>
      <c r="E6" s="96" t="s">
        <v>110</v>
      </c>
      <c r="F6" s="98">
        <v>181.15</v>
      </c>
      <c r="G6" s="98">
        <v>7246</v>
      </c>
    </row>
    <row r="7" spans="1:7" ht="12.75">
      <c r="A7" s="52">
        <v>2</v>
      </c>
      <c r="B7" s="53" t="s">
        <v>48</v>
      </c>
      <c r="C7" s="103"/>
      <c r="D7" s="96">
        <v>5</v>
      </c>
      <c r="E7" s="96" t="s">
        <v>110</v>
      </c>
      <c r="F7" s="98">
        <v>120.77</v>
      </c>
      <c r="G7" s="98">
        <v>603.85</v>
      </c>
    </row>
    <row r="8" spans="1:7" ht="12.75">
      <c r="A8" s="52">
        <v>3</v>
      </c>
      <c r="B8" s="53" t="s">
        <v>49</v>
      </c>
      <c r="C8" s="103"/>
      <c r="D8" s="96">
        <v>12</v>
      </c>
      <c r="E8" s="96" t="s">
        <v>110</v>
      </c>
      <c r="F8" s="98">
        <v>172.09</v>
      </c>
      <c r="G8" s="98">
        <v>2065.08</v>
      </c>
    </row>
    <row r="9" spans="1:7" ht="12.75">
      <c r="A9" s="52">
        <v>4</v>
      </c>
      <c r="B9" s="53" t="s">
        <v>50</v>
      </c>
      <c r="C9" s="103"/>
      <c r="D9" s="96">
        <v>20</v>
      </c>
      <c r="E9" s="96" t="s">
        <v>110</v>
      </c>
      <c r="F9" s="98">
        <v>120.77</v>
      </c>
      <c r="G9" s="98">
        <v>2415.4</v>
      </c>
    </row>
    <row r="10" spans="1:7" ht="12.75">
      <c r="A10" s="52">
        <v>5</v>
      </c>
      <c r="B10" s="53" t="s">
        <v>51</v>
      </c>
      <c r="C10" s="103"/>
      <c r="D10" s="96">
        <v>10</v>
      </c>
      <c r="E10" s="96" t="s">
        <v>110</v>
      </c>
      <c r="F10" s="98">
        <v>211.34</v>
      </c>
      <c r="G10" s="98">
        <v>2113.4</v>
      </c>
    </row>
    <row r="11" spans="1:7" ht="12.75">
      <c r="A11" s="52">
        <v>6</v>
      </c>
      <c r="B11" s="53" t="s">
        <v>52</v>
      </c>
      <c r="C11" s="103"/>
      <c r="D11" s="96">
        <v>2</v>
      </c>
      <c r="E11" s="96" t="s">
        <v>110</v>
      </c>
      <c r="F11" s="98">
        <v>241.54</v>
      </c>
      <c r="G11" s="98">
        <v>483.08</v>
      </c>
    </row>
    <row r="12" spans="1:7" ht="12.75">
      <c r="A12" s="52">
        <v>7</v>
      </c>
      <c r="B12" s="53" t="s">
        <v>53</v>
      </c>
      <c r="C12" s="103"/>
      <c r="D12" s="96">
        <v>10</v>
      </c>
      <c r="E12" s="96" t="s">
        <v>110</v>
      </c>
      <c r="F12" s="98">
        <v>211.34</v>
      </c>
      <c r="G12" s="98">
        <v>2113.4</v>
      </c>
    </row>
    <row r="13" spans="1:7" ht="12.75">
      <c r="A13" s="52">
        <v>8</v>
      </c>
      <c r="B13" s="53" t="s">
        <v>54</v>
      </c>
      <c r="C13" s="103"/>
      <c r="D13" s="96">
        <v>1</v>
      </c>
      <c r="E13" s="96" t="s">
        <v>110</v>
      </c>
      <c r="F13" s="98">
        <v>241.54</v>
      </c>
      <c r="G13" s="98">
        <v>241.54</v>
      </c>
    </row>
    <row r="14" spans="1:7" ht="12.75">
      <c r="A14" s="52">
        <v>9</v>
      </c>
      <c r="B14" s="53" t="s">
        <v>55</v>
      </c>
      <c r="C14" s="103"/>
      <c r="D14" s="96">
        <v>1</v>
      </c>
      <c r="E14" s="96" t="s">
        <v>110</v>
      </c>
      <c r="F14" s="98">
        <v>181.15</v>
      </c>
      <c r="G14" s="98">
        <v>181.15</v>
      </c>
    </row>
    <row r="15" spans="1:7" ht="12.75">
      <c r="A15" s="52">
        <v>10</v>
      </c>
      <c r="B15" s="53" t="s">
        <v>56</v>
      </c>
      <c r="C15" s="103"/>
      <c r="D15" s="96">
        <v>1</v>
      </c>
      <c r="E15" s="96" t="s">
        <v>110</v>
      </c>
      <c r="F15" s="98">
        <v>815.18</v>
      </c>
      <c r="G15" s="98">
        <v>815.18</v>
      </c>
    </row>
    <row r="16" spans="1:7" ht="12.75">
      <c r="A16" s="52">
        <v>11</v>
      </c>
      <c r="B16" s="53" t="s">
        <v>57</v>
      </c>
      <c r="C16" s="103"/>
      <c r="D16" s="96">
        <v>1</v>
      </c>
      <c r="E16" s="96" t="s">
        <v>110</v>
      </c>
      <c r="F16" s="98">
        <v>190.21</v>
      </c>
      <c r="G16" s="98">
        <v>190.21</v>
      </c>
    </row>
    <row r="17" spans="1:7" ht="12.75">
      <c r="A17" s="52">
        <v>12</v>
      </c>
      <c r="B17" s="53" t="s">
        <v>58</v>
      </c>
      <c r="C17" s="103"/>
      <c r="D17" s="96">
        <v>1</v>
      </c>
      <c r="E17" s="96" t="s">
        <v>110</v>
      </c>
      <c r="F17" s="98">
        <v>190.21</v>
      </c>
      <c r="G17" s="98">
        <v>190.21</v>
      </c>
    </row>
    <row r="18" spans="1:7" ht="12.75">
      <c r="A18" s="52">
        <v>13</v>
      </c>
      <c r="B18" s="53" t="s">
        <v>59</v>
      </c>
      <c r="C18" s="103"/>
      <c r="D18" s="96">
        <v>4</v>
      </c>
      <c r="E18" s="96" t="s">
        <v>110</v>
      </c>
      <c r="F18" s="98">
        <v>181.15</v>
      </c>
      <c r="G18" s="98">
        <v>724.6</v>
      </c>
    </row>
    <row r="19" spans="1:7" ht="12.75">
      <c r="A19" s="52">
        <v>14</v>
      </c>
      <c r="B19" s="53" t="s">
        <v>60</v>
      </c>
      <c r="C19" s="103"/>
      <c r="D19" s="96">
        <v>5</v>
      </c>
      <c r="E19" s="96" t="s">
        <v>110</v>
      </c>
      <c r="F19" s="98">
        <v>181.15</v>
      </c>
      <c r="G19" s="98">
        <v>905.75</v>
      </c>
    </row>
    <row r="20" spans="1:7" ht="12.75">
      <c r="A20" s="52">
        <v>15</v>
      </c>
      <c r="B20" s="53" t="s">
        <v>61</v>
      </c>
      <c r="C20" s="103"/>
      <c r="D20" s="96">
        <v>4</v>
      </c>
      <c r="E20" s="96" t="s">
        <v>110</v>
      </c>
      <c r="F20" s="98">
        <v>181.15</v>
      </c>
      <c r="G20" s="98">
        <v>724.6</v>
      </c>
    </row>
    <row r="21" spans="1:7" ht="12.75">
      <c r="A21" s="52">
        <v>16</v>
      </c>
      <c r="B21" s="53" t="s">
        <v>62</v>
      </c>
      <c r="C21" s="103"/>
      <c r="D21" s="96">
        <v>1</v>
      </c>
      <c r="E21" s="96" t="s">
        <v>110</v>
      </c>
      <c r="F21" s="98">
        <v>181.15</v>
      </c>
      <c r="G21" s="98">
        <v>181.15</v>
      </c>
    </row>
    <row r="22" spans="1:7" ht="12.75">
      <c r="A22" s="52">
        <v>17</v>
      </c>
      <c r="B22" s="53" t="s">
        <v>63</v>
      </c>
      <c r="C22" s="103"/>
      <c r="D22" s="96">
        <v>1</v>
      </c>
      <c r="E22" s="96" t="s">
        <v>110</v>
      </c>
      <c r="F22" s="98">
        <v>163.04</v>
      </c>
      <c r="G22" s="98">
        <v>163.04</v>
      </c>
    </row>
    <row r="23" spans="1:7" ht="12.75">
      <c r="A23" s="52">
        <v>18</v>
      </c>
      <c r="B23" s="53" t="s">
        <v>64</v>
      </c>
      <c r="C23" s="103"/>
      <c r="D23" s="96">
        <v>1</v>
      </c>
      <c r="E23" s="96" t="s">
        <v>110</v>
      </c>
      <c r="F23" s="98">
        <v>905.76</v>
      </c>
      <c r="G23" s="98">
        <v>905.76</v>
      </c>
    </row>
    <row r="24" spans="1:7" ht="12.75">
      <c r="A24" s="52">
        <v>19</v>
      </c>
      <c r="B24" s="53" t="s">
        <v>65</v>
      </c>
      <c r="C24" s="103"/>
      <c r="D24" s="96">
        <v>2</v>
      </c>
      <c r="E24" s="96" t="s">
        <v>110</v>
      </c>
      <c r="F24" s="98">
        <v>301.92</v>
      </c>
      <c r="G24" s="98">
        <v>603.84</v>
      </c>
    </row>
    <row r="25" spans="1:7" ht="12.75">
      <c r="A25" s="52">
        <v>20</v>
      </c>
      <c r="B25" s="53" t="s">
        <v>66</v>
      </c>
      <c r="C25" s="103"/>
      <c r="D25" s="96">
        <v>8</v>
      </c>
      <c r="E25" s="96" t="s">
        <v>110</v>
      </c>
      <c r="F25" s="98">
        <v>181.15</v>
      </c>
      <c r="G25" s="98">
        <v>1449.2</v>
      </c>
    </row>
    <row r="26" spans="1:7" ht="12.75">
      <c r="A26" s="52">
        <v>21</v>
      </c>
      <c r="B26" s="53" t="s">
        <v>67</v>
      </c>
      <c r="C26" s="103"/>
      <c r="D26" s="96">
        <v>2</v>
      </c>
      <c r="E26" s="96" t="s">
        <v>110</v>
      </c>
      <c r="F26" s="98">
        <v>120.77</v>
      </c>
      <c r="G26" s="98">
        <v>241.54</v>
      </c>
    </row>
    <row r="27" spans="1:7" ht="12.75">
      <c r="A27" s="52">
        <v>22</v>
      </c>
      <c r="B27" s="53" t="s">
        <v>68</v>
      </c>
      <c r="C27" s="103"/>
      <c r="D27" s="96">
        <v>1</v>
      </c>
      <c r="E27" s="96" t="s">
        <v>110</v>
      </c>
      <c r="F27" s="98">
        <v>452.88</v>
      </c>
      <c r="G27" s="98">
        <v>452.88</v>
      </c>
    </row>
    <row r="28" spans="1:7" ht="12.75">
      <c r="A28" s="52">
        <v>23</v>
      </c>
      <c r="B28" s="53" t="s">
        <v>69</v>
      </c>
      <c r="C28" s="103"/>
      <c r="D28" s="96">
        <v>1</v>
      </c>
      <c r="E28" s="96" t="s">
        <v>110</v>
      </c>
      <c r="F28" s="98">
        <v>513.26</v>
      </c>
      <c r="G28" s="98">
        <v>513.26</v>
      </c>
    </row>
    <row r="29" spans="1:7" ht="12.75">
      <c r="A29" s="52">
        <v>24</v>
      </c>
      <c r="B29" s="53" t="s">
        <v>70</v>
      </c>
      <c r="C29" s="103"/>
      <c r="D29" s="96">
        <v>1</v>
      </c>
      <c r="E29" s="96" t="s">
        <v>110</v>
      </c>
      <c r="F29" s="98">
        <v>362.3</v>
      </c>
      <c r="G29" s="98">
        <v>362.3</v>
      </c>
    </row>
    <row r="30" spans="1:7" ht="12.75">
      <c r="A30" s="52">
        <v>25</v>
      </c>
      <c r="B30" s="53" t="s">
        <v>71</v>
      </c>
      <c r="C30" s="103"/>
      <c r="D30" s="96">
        <v>1</v>
      </c>
      <c r="E30" s="96" t="s">
        <v>110</v>
      </c>
      <c r="F30" s="98">
        <v>211.34</v>
      </c>
      <c r="G30" s="98">
        <v>211.34</v>
      </c>
    </row>
    <row r="31" spans="1:7" ht="12.75">
      <c r="A31" s="52">
        <v>26</v>
      </c>
      <c r="B31" s="53" t="s">
        <v>72</v>
      </c>
      <c r="C31" s="103"/>
      <c r="D31" s="96">
        <v>1</v>
      </c>
      <c r="E31" s="96" t="s">
        <v>110</v>
      </c>
      <c r="F31" s="98">
        <v>332.11</v>
      </c>
      <c r="G31" s="98">
        <v>332.11</v>
      </c>
    </row>
    <row r="32" spans="1:7" ht="12.75">
      <c r="A32" s="52">
        <v>27</v>
      </c>
      <c r="B32" s="53" t="s">
        <v>73</v>
      </c>
      <c r="C32" s="103"/>
      <c r="D32" s="96">
        <v>1</v>
      </c>
      <c r="E32" s="96" t="s">
        <v>110</v>
      </c>
      <c r="F32" s="98">
        <v>784.99</v>
      </c>
      <c r="G32" s="98">
        <v>784.99</v>
      </c>
    </row>
    <row r="33" spans="1:7" ht="12.75">
      <c r="A33" s="52">
        <v>28</v>
      </c>
      <c r="B33" s="53" t="s">
        <v>74</v>
      </c>
      <c r="C33" s="103"/>
      <c r="D33" s="96">
        <v>1</v>
      </c>
      <c r="E33" s="96" t="s">
        <v>110</v>
      </c>
      <c r="F33" s="98">
        <v>483.07</v>
      </c>
      <c r="G33" s="98">
        <v>483.07</v>
      </c>
    </row>
    <row r="34" spans="1:7" ht="12.75">
      <c r="A34" s="52">
        <v>29</v>
      </c>
      <c r="B34" s="53" t="s">
        <v>75</v>
      </c>
      <c r="C34" s="103"/>
      <c r="D34" s="96">
        <v>1</v>
      </c>
      <c r="E34" s="96" t="s">
        <v>110</v>
      </c>
      <c r="F34" s="98">
        <v>483.07</v>
      </c>
      <c r="G34" s="98">
        <v>483.07</v>
      </c>
    </row>
    <row r="35" spans="1:7" ht="12.75">
      <c r="A35" s="52">
        <v>30</v>
      </c>
      <c r="B35" s="53" t="s">
        <v>76</v>
      </c>
      <c r="C35" s="103"/>
      <c r="D35" s="96">
        <v>1</v>
      </c>
      <c r="E35" s="96" t="s">
        <v>110</v>
      </c>
      <c r="F35" s="98">
        <v>211.34</v>
      </c>
      <c r="G35" s="98">
        <v>211.34</v>
      </c>
    </row>
    <row r="36" spans="1:7" ht="12.75">
      <c r="A36" s="52">
        <v>31</v>
      </c>
      <c r="B36" s="53" t="s">
        <v>77</v>
      </c>
      <c r="C36" s="103"/>
      <c r="D36" s="96">
        <v>1</v>
      </c>
      <c r="E36" s="96" t="s">
        <v>110</v>
      </c>
      <c r="F36" s="98">
        <v>271.73</v>
      </c>
      <c r="G36" s="98">
        <v>271.73</v>
      </c>
    </row>
    <row r="37" spans="1:7" ht="12.75">
      <c r="A37" s="52">
        <v>32</v>
      </c>
      <c r="B37" s="53" t="s">
        <v>78</v>
      </c>
      <c r="C37" s="103"/>
      <c r="D37" s="96">
        <v>1</v>
      </c>
      <c r="E37" s="96" t="s">
        <v>110</v>
      </c>
      <c r="F37" s="98">
        <v>271.73</v>
      </c>
      <c r="G37" s="98">
        <v>271.73</v>
      </c>
    </row>
    <row r="38" spans="1:7" ht="12.75">
      <c r="A38" s="52">
        <v>33</v>
      </c>
      <c r="B38" s="53" t="s">
        <v>79</v>
      </c>
      <c r="C38" s="103"/>
      <c r="D38" s="96">
        <v>1</v>
      </c>
      <c r="E38" s="96" t="s">
        <v>110</v>
      </c>
      <c r="F38" s="98">
        <v>289.84</v>
      </c>
      <c r="G38" s="98">
        <v>289.84</v>
      </c>
    </row>
    <row r="39" spans="1:7" ht="12.75">
      <c r="A39" s="52">
        <v>34</v>
      </c>
      <c r="B39" s="53" t="s">
        <v>80</v>
      </c>
      <c r="C39" s="103"/>
      <c r="D39" s="96">
        <v>1</v>
      </c>
      <c r="E39" s="96" t="s">
        <v>110</v>
      </c>
      <c r="F39" s="98">
        <v>905.76</v>
      </c>
      <c r="G39" s="98">
        <v>905.76</v>
      </c>
    </row>
    <row r="40" spans="1:7" ht="12.75">
      <c r="A40" s="52">
        <v>35</v>
      </c>
      <c r="B40" s="53" t="s">
        <v>81</v>
      </c>
      <c r="C40" s="103"/>
      <c r="D40" s="96">
        <v>1</v>
      </c>
      <c r="E40" s="96" t="s">
        <v>110</v>
      </c>
      <c r="F40" s="98">
        <v>424</v>
      </c>
      <c r="G40" s="98">
        <v>424</v>
      </c>
    </row>
    <row r="41" spans="1:7" ht="12.75">
      <c r="A41" s="52">
        <v>36</v>
      </c>
      <c r="B41" s="53" t="s">
        <v>82</v>
      </c>
      <c r="C41" s="103"/>
      <c r="D41" s="96">
        <v>1</v>
      </c>
      <c r="E41" s="96" t="s">
        <v>110</v>
      </c>
      <c r="F41" s="98">
        <v>603.84</v>
      </c>
      <c r="G41" s="98">
        <v>603.84</v>
      </c>
    </row>
    <row r="42" spans="1:7" ht="12.75">
      <c r="A42" s="52">
        <v>37</v>
      </c>
      <c r="B42" s="53" t="s">
        <v>83</v>
      </c>
      <c r="C42" s="103"/>
      <c r="D42" s="96">
        <v>1</v>
      </c>
      <c r="E42" s="96" t="s">
        <v>110</v>
      </c>
      <c r="F42" s="98">
        <v>424</v>
      </c>
      <c r="G42" s="98">
        <v>424</v>
      </c>
    </row>
    <row r="43" spans="1:7" ht="12.75">
      <c r="A43" s="52">
        <v>38</v>
      </c>
      <c r="B43" s="53" t="s">
        <v>84</v>
      </c>
      <c r="C43" s="103"/>
      <c r="D43" s="96">
        <v>1</v>
      </c>
      <c r="E43" s="96" t="s">
        <v>110</v>
      </c>
      <c r="F43" s="98">
        <v>530</v>
      </c>
      <c r="G43" s="98">
        <v>530</v>
      </c>
    </row>
    <row r="44" spans="1:7" ht="12.75">
      <c r="A44" s="52">
        <v>39</v>
      </c>
      <c r="B44" s="53" t="s">
        <v>85</v>
      </c>
      <c r="C44" s="103"/>
      <c r="D44" s="96">
        <v>1</v>
      </c>
      <c r="E44" s="96" t="s">
        <v>110</v>
      </c>
      <c r="F44" s="98">
        <v>422.69</v>
      </c>
      <c r="G44" s="98">
        <v>422.69</v>
      </c>
    </row>
    <row r="45" spans="1:7" ht="12.75">
      <c r="A45" s="52">
        <v>40</v>
      </c>
      <c r="B45" s="53" t="s">
        <v>86</v>
      </c>
      <c r="C45" s="103"/>
      <c r="D45" s="96">
        <v>1</v>
      </c>
      <c r="E45" s="96" t="s">
        <v>110</v>
      </c>
      <c r="F45" s="98">
        <v>422.69</v>
      </c>
      <c r="G45" s="98">
        <v>422.69</v>
      </c>
    </row>
    <row r="46" spans="1:7" ht="12.75">
      <c r="A46" s="52">
        <v>41</v>
      </c>
      <c r="B46" s="53" t="s">
        <v>87</v>
      </c>
      <c r="C46" s="103"/>
      <c r="D46" s="96">
        <v>1</v>
      </c>
      <c r="E46" s="96" t="s">
        <v>110</v>
      </c>
      <c r="F46" s="98">
        <v>422.69</v>
      </c>
      <c r="G46" s="98">
        <v>422.69</v>
      </c>
    </row>
    <row r="47" spans="1:7" ht="12.75">
      <c r="A47" s="52">
        <v>42</v>
      </c>
      <c r="B47" s="53" t="s">
        <v>88</v>
      </c>
      <c r="C47" s="103"/>
      <c r="D47" s="96">
        <v>2</v>
      </c>
      <c r="E47" s="96" t="s">
        <v>110</v>
      </c>
      <c r="F47" s="98">
        <v>181.15</v>
      </c>
      <c r="G47" s="98">
        <v>362.3</v>
      </c>
    </row>
    <row r="48" spans="1:7" ht="12.75">
      <c r="A48" s="52">
        <v>43</v>
      </c>
      <c r="B48" s="53" t="s">
        <v>89</v>
      </c>
      <c r="C48" s="103"/>
      <c r="D48" s="96">
        <v>1</v>
      </c>
      <c r="E48" s="96" t="s">
        <v>110</v>
      </c>
      <c r="F48" s="98">
        <v>253.61</v>
      </c>
      <c r="G48" s="98">
        <v>253.61</v>
      </c>
    </row>
    <row r="49" spans="1:7" ht="12.75">
      <c r="A49" s="52">
        <v>44</v>
      </c>
      <c r="B49" s="53" t="s">
        <v>90</v>
      </c>
      <c r="C49" s="103"/>
      <c r="D49" s="96">
        <v>1</v>
      </c>
      <c r="E49" s="96" t="s">
        <v>110</v>
      </c>
      <c r="F49" s="98">
        <v>362.3</v>
      </c>
      <c r="G49" s="98">
        <v>362.3</v>
      </c>
    </row>
    <row r="50" spans="1:7" ht="12.75">
      <c r="A50" s="52">
        <v>45</v>
      </c>
      <c r="B50" s="53" t="s">
        <v>91</v>
      </c>
      <c r="C50" s="103"/>
      <c r="D50" s="96">
        <v>1</v>
      </c>
      <c r="E50" s="96" t="s">
        <v>110</v>
      </c>
      <c r="F50" s="98">
        <v>1449.22</v>
      </c>
      <c r="G50" s="98">
        <v>1449.22</v>
      </c>
    </row>
    <row r="51" spans="1:7" ht="12.75">
      <c r="A51" s="52">
        <v>46</v>
      </c>
      <c r="B51" s="53" t="s">
        <v>92</v>
      </c>
      <c r="C51" s="103"/>
      <c r="D51" s="96">
        <v>1</v>
      </c>
      <c r="E51" s="96" t="s">
        <v>110</v>
      </c>
      <c r="F51" s="98">
        <v>434.76</v>
      </c>
      <c r="G51" s="98">
        <v>434.76</v>
      </c>
    </row>
    <row r="52" spans="1:7" ht="12.75">
      <c r="A52" s="52">
        <v>47</v>
      </c>
      <c r="B52" s="53" t="s">
        <v>93</v>
      </c>
      <c r="C52" s="103"/>
      <c r="D52" s="96">
        <v>1</v>
      </c>
      <c r="E52" s="96" t="s">
        <v>110</v>
      </c>
      <c r="F52" s="98">
        <v>301.92</v>
      </c>
      <c r="G52" s="98">
        <v>301.92</v>
      </c>
    </row>
    <row r="53" spans="1:7" ht="12.75" customHeight="1">
      <c r="A53" s="38"/>
      <c r="B53" s="65" t="s">
        <v>95</v>
      </c>
      <c r="C53" s="103"/>
      <c r="D53" s="96"/>
      <c r="E53" s="96" t="s">
        <v>111</v>
      </c>
      <c r="F53" s="98"/>
      <c r="G53" s="98"/>
    </row>
    <row r="54" spans="1:7" ht="12.75">
      <c r="A54" s="52">
        <v>1</v>
      </c>
      <c r="B54" s="53" t="s">
        <v>47</v>
      </c>
      <c r="C54" s="103"/>
      <c r="D54" s="96">
        <v>14</v>
      </c>
      <c r="E54" s="96" t="s">
        <v>110</v>
      </c>
      <c r="F54" s="98">
        <v>754.8</v>
      </c>
      <c r="G54" s="98">
        <v>10567.2</v>
      </c>
    </row>
    <row r="55" spans="1:7" ht="12.75">
      <c r="A55" s="52">
        <v>2</v>
      </c>
      <c r="B55" s="55" t="s">
        <v>48</v>
      </c>
      <c r="C55" s="103"/>
      <c r="D55" s="96">
        <v>1</v>
      </c>
      <c r="E55" s="96" t="s">
        <v>110</v>
      </c>
      <c r="F55" s="98">
        <v>513.26</v>
      </c>
      <c r="G55" s="98">
        <v>513.26</v>
      </c>
    </row>
    <row r="56" spans="1:7" ht="12.75">
      <c r="A56" s="52">
        <v>3</v>
      </c>
      <c r="B56" s="53" t="s">
        <v>49</v>
      </c>
      <c r="C56" s="103"/>
      <c r="D56" s="96">
        <v>5</v>
      </c>
      <c r="E56" s="96" t="s">
        <v>110</v>
      </c>
      <c r="F56" s="98">
        <v>724.61</v>
      </c>
      <c r="G56" s="98">
        <v>3623.05</v>
      </c>
    </row>
    <row r="57" spans="1:7" ht="12.75">
      <c r="A57" s="52">
        <v>4</v>
      </c>
      <c r="B57" s="53" t="s">
        <v>50</v>
      </c>
      <c r="C57" s="103"/>
      <c r="D57" s="96">
        <v>1</v>
      </c>
      <c r="E57" s="96" t="s">
        <v>110</v>
      </c>
      <c r="F57" s="98">
        <v>452.88</v>
      </c>
      <c r="G57" s="98">
        <v>452.88</v>
      </c>
    </row>
    <row r="58" spans="1:7" ht="12.75">
      <c r="A58" s="52">
        <v>5</v>
      </c>
      <c r="B58" s="53" t="s">
        <v>51</v>
      </c>
      <c r="C58" s="103"/>
      <c r="D58" s="96">
        <v>3</v>
      </c>
      <c r="E58" s="96" t="s">
        <v>110</v>
      </c>
      <c r="F58" s="98">
        <v>784.99</v>
      </c>
      <c r="G58" s="98">
        <v>2354.97</v>
      </c>
    </row>
    <row r="59" spans="1:7" ht="12.75">
      <c r="A59" s="52">
        <v>6</v>
      </c>
      <c r="B59" s="53" t="s">
        <v>52</v>
      </c>
      <c r="C59" s="103"/>
      <c r="D59" s="96">
        <v>1</v>
      </c>
      <c r="E59" s="96" t="s">
        <v>110</v>
      </c>
      <c r="F59" s="98">
        <v>845.38</v>
      </c>
      <c r="G59" s="98">
        <v>845.38</v>
      </c>
    </row>
    <row r="60" spans="1:7" ht="12.75">
      <c r="A60" s="52">
        <v>7</v>
      </c>
      <c r="B60" s="53" t="s">
        <v>53</v>
      </c>
      <c r="C60" s="103"/>
      <c r="D60" s="96">
        <v>5</v>
      </c>
      <c r="E60" s="96" t="s">
        <v>110</v>
      </c>
      <c r="F60" s="98">
        <v>784.99</v>
      </c>
      <c r="G60" s="98">
        <v>3924.95</v>
      </c>
    </row>
    <row r="61" spans="1:7" ht="12.75">
      <c r="A61" s="52">
        <v>8</v>
      </c>
      <c r="B61" s="53" t="s">
        <v>54</v>
      </c>
      <c r="C61" s="103"/>
      <c r="D61" s="96">
        <v>1</v>
      </c>
      <c r="E61" s="96" t="s">
        <v>110</v>
      </c>
      <c r="F61" s="98">
        <v>845.38</v>
      </c>
      <c r="G61" s="98">
        <v>845.38</v>
      </c>
    </row>
    <row r="62" spans="1:7" ht="12.75">
      <c r="A62" s="52">
        <v>9</v>
      </c>
      <c r="B62" s="53" t="s">
        <v>55</v>
      </c>
      <c r="C62" s="103"/>
      <c r="D62" s="96">
        <v>1</v>
      </c>
      <c r="E62" s="96" t="s">
        <v>110</v>
      </c>
      <c r="F62" s="98">
        <v>845.38</v>
      </c>
      <c r="G62" s="98">
        <v>845.38</v>
      </c>
    </row>
    <row r="63" spans="1:7" ht="12.75">
      <c r="A63" s="52">
        <v>10</v>
      </c>
      <c r="B63" s="53" t="s">
        <v>56</v>
      </c>
      <c r="C63" s="103"/>
      <c r="D63" s="96">
        <v>1</v>
      </c>
      <c r="E63" s="96" t="s">
        <v>110</v>
      </c>
      <c r="F63" s="98">
        <v>1325</v>
      </c>
      <c r="G63" s="98">
        <v>1325</v>
      </c>
    </row>
    <row r="64" spans="1:7" ht="12.75">
      <c r="A64" s="52">
        <v>11</v>
      </c>
      <c r="B64" s="53" t="s">
        <v>57</v>
      </c>
      <c r="C64" s="103"/>
      <c r="D64" s="96">
        <v>1</v>
      </c>
      <c r="E64" s="96" t="s">
        <v>110</v>
      </c>
      <c r="F64" s="98">
        <v>784.99</v>
      </c>
      <c r="G64" s="98">
        <v>784.99</v>
      </c>
    </row>
    <row r="65" spans="1:7" ht="12.75">
      <c r="A65" s="52">
        <v>12</v>
      </c>
      <c r="B65" s="53" t="s">
        <v>58</v>
      </c>
      <c r="C65" s="103"/>
      <c r="D65" s="96">
        <v>1</v>
      </c>
      <c r="E65" s="96" t="s">
        <v>110</v>
      </c>
      <c r="F65" s="98">
        <v>784.99</v>
      </c>
      <c r="G65" s="98">
        <v>784.99</v>
      </c>
    </row>
    <row r="66" spans="1:7" ht="12.75">
      <c r="A66" s="52">
        <v>13</v>
      </c>
      <c r="B66" s="53" t="s">
        <v>59</v>
      </c>
      <c r="C66" s="103"/>
      <c r="D66" s="96">
        <v>3</v>
      </c>
      <c r="E66" s="96" t="s">
        <v>110</v>
      </c>
      <c r="F66" s="98">
        <v>754.8</v>
      </c>
      <c r="G66" s="98">
        <v>2264.4</v>
      </c>
    </row>
    <row r="67" spans="1:7" ht="12.75">
      <c r="A67" s="52">
        <v>14</v>
      </c>
      <c r="B67" s="53" t="s">
        <v>60</v>
      </c>
      <c r="C67" s="103"/>
      <c r="D67" s="96">
        <v>5</v>
      </c>
      <c r="E67" s="96" t="s">
        <v>110</v>
      </c>
      <c r="F67" s="98">
        <v>754.8</v>
      </c>
      <c r="G67" s="98">
        <v>3774</v>
      </c>
    </row>
    <row r="68" spans="1:7" ht="12.75">
      <c r="A68" s="52">
        <v>15</v>
      </c>
      <c r="B68" s="53" t="s">
        <v>61</v>
      </c>
      <c r="C68" s="103"/>
      <c r="D68" s="96">
        <v>2</v>
      </c>
      <c r="E68" s="96" t="s">
        <v>110</v>
      </c>
      <c r="F68" s="98">
        <v>754.8</v>
      </c>
      <c r="G68" s="98">
        <v>1509.6</v>
      </c>
    </row>
    <row r="69" spans="1:7" ht="12.75">
      <c r="A69" s="52">
        <v>16</v>
      </c>
      <c r="B69" s="53" t="s">
        <v>62</v>
      </c>
      <c r="C69" s="103"/>
      <c r="D69" s="96">
        <v>1</v>
      </c>
      <c r="E69" s="96" t="s">
        <v>110</v>
      </c>
      <c r="F69" s="98">
        <v>754.8</v>
      </c>
      <c r="G69" s="98">
        <v>754.8</v>
      </c>
    </row>
    <row r="70" spans="1:7" ht="12.75">
      <c r="A70" s="52">
        <v>17</v>
      </c>
      <c r="B70" s="53" t="s">
        <v>63</v>
      </c>
      <c r="C70" s="103"/>
      <c r="D70" s="96">
        <v>1</v>
      </c>
      <c r="E70" s="96" t="s">
        <v>110</v>
      </c>
      <c r="F70" s="98">
        <v>754.8</v>
      </c>
      <c r="G70" s="98">
        <v>754.8</v>
      </c>
    </row>
    <row r="71" spans="1:7" ht="12.75">
      <c r="A71" s="52">
        <v>18</v>
      </c>
      <c r="B71" s="53" t="s">
        <v>64</v>
      </c>
      <c r="C71" s="103"/>
      <c r="D71" s="96">
        <v>1</v>
      </c>
      <c r="E71" s="96" t="s">
        <v>110</v>
      </c>
      <c r="F71" s="98">
        <v>1325</v>
      </c>
      <c r="G71" s="98">
        <v>1325</v>
      </c>
    </row>
    <row r="72" spans="1:7" ht="12.75">
      <c r="A72" s="52">
        <v>19</v>
      </c>
      <c r="B72" s="53" t="s">
        <v>65</v>
      </c>
      <c r="C72" s="103"/>
      <c r="D72" s="96">
        <v>1</v>
      </c>
      <c r="E72" s="96" t="s">
        <v>110</v>
      </c>
      <c r="F72" s="98">
        <v>845.38</v>
      </c>
      <c r="G72" s="98">
        <v>845.38</v>
      </c>
    </row>
    <row r="73" spans="1:7" ht="12.75">
      <c r="A73" s="52">
        <v>20</v>
      </c>
      <c r="B73" s="53" t="s">
        <v>66</v>
      </c>
      <c r="C73" s="103"/>
      <c r="D73" s="96">
        <v>4</v>
      </c>
      <c r="E73" s="96" t="s">
        <v>110</v>
      </c>
      <c r="F73" s="98">
        <v>754.8</v>
      </c>
      <c r="G73" s="98">
        <v>3019.2</v>
      </c>
    </row>
    <row r="74" spans="1:7" ht="12.75">
      <c r="A74" s="52">
        <v>21</v>
      </c>
      <c r="B74" s="53" t="s">
        <v>67</v>
      </c>
      <c r="C74" s="103"/>
      <c r="D74" s="96">
        <v>1</v>
      </c>
      <c r="E74" s="96" t="s">
        <v>110</v>
      </c>
      <c r="F74" s="98">
        <v>452.88</v>
      </c>
      <c r="G74" s="98">
        <v>452.88</v>
      </c>
    </row>
    <row r="75" spans="1:7" ht="12.75">
      <c r="A75" s="52">
        <v>22</v>
      </c>
      <c r="B75" s="53" t="s">
        <v>68</v>
      </c>
      <c r="C75" s="103"/>
      <c r="D75" s="96">
        <v>1</v>
      </c>
      <c r="E75" s="96" t="s">
        <v>110</v>
      </c>
      <c r="F75" s="98">
        <v>1419.02</v>
      </c>
      <c r="G75" s="98">
        <v>1419.02</v>
      </c>
    </row>
    <row r="76" spans="1:7" ht="12.75">
      <c r="A76" s="52">
        <v>23</v>
      </c>
      <c r="B76" s="53" t="s">
        <v>69</v>
      </c>
      <c r="C76" s="103"/>
      <c r="D76" s="96">
        <v>1</v>
      </c>
      <c r="E76" s="96" t="s">
        <v>110</v>
      </c>
      <c r="F76" s="98">
        <v>1449.22</v>
      </c>
      <c r="G76" s="98">
        <v>1449.22</v>
      </c>
    </row>
    <row r="77" spans="1:7" ht="12.75">
      <c r="A77" s="52">
        <v>24</v>
      </c>
      <c r="B77" s="53" t="s">
        <v>70</v>
      </c>
      <c r="C77" s="103"/>
      <c r="D77" s="96">
        <v>1</v>
      </c>
      <c r="E77" s="96" t="s">
        <v>110</v>
      </c>
      <c r="F77" s="98">
        <v>1060</v>
      </c>
      <c r="G77" s="98">
        <v>1060</v>
      </c>
    </row>
    <row r="78" spans="1:7" ht="12.75">
      <c r="A78" s="52">
        <v>25</v>
      </c>
      <c r="B78" s="53" t="s">
        <v>71</v>
      </c>
      <c r="C78" s="103"/>
      <c r="D78" s="96">
        <v>1</v>
      </c>
      <c r="E78" s="96" t="s">
        <v>110</v>
      </c>
      <c r="F78" s="98">
        <v>996.34</v>
      </c>
      <c r="G78" s="98">
        <v>996.34</v>
      </c>
    </row>
    <row r="79" spans="1:7" ht="12.75">
      <c r="A79" s="52">
        <v>26</v>
      </c>
      <c r="B79" s="53" t="s">
        <v>72</v>
      </c>
      <c r="C79" s="103"/>
      <c r="D79" s="96">
        <v>1</v>
      </c>
      <c r="E79" s="96" t="s">
        <v>110</v>
      </c>
      <c r="F79" s="98">
        <v>845.38</v>
      </c>
      <c r="G79" s="98">
        <v>845.38</v>
      </c>
    </row>
    <row r="80" spans="1:7" ht="12.75">
      <c r="A80" s="52">
        <v>27</v>
      </c>
      <c r="B80" s="53" t="s">
        <v>76</v>
      </c>
      <c r="C80" s="103"/>
      <c r="D80" s="96">
        <v>1</v>
      </c>
      <c r="E80" s="96" t="s">
        <v>110</v>
      </c>
      <c r="F80" s="98">
        <v>905.76</v>
      </c>
      <c r="G80" s="98">
        <v>905.76</v>
      </c>
    </row>
    <row r="81" spans="1:7" ht="12.75">
      <c r="A81" s="52">
        <v>28</v>
      </c>
      <c r="B81" s="53" t="s">
        <v>77</v>
      </c>
      <c r="C81" s="103"/>
      <c r="D81" s="96">
        <v>1</v>
      </c>
      <c r="E81" s="96" t="s">
        <v>110</v>
      </c>
      <c r="F81" s="98">
        <v>1060</v>
      </c>
      <c r="G81" s="98">
        <v>1060</v>
      </c>
    </row>
    <row r="82" spans="1:7" ht="12.75">
      <c r="A82" s="52">
        <v>29</v>
      </c>
      <c r="B82" s="53" t="s">
        <v>78</v>
      </c>
      <c r="C82" s="103"/>
      <c r="D82" s="96">
        <v>1</v>
      </c>
      <c r="E82" s="96" t="s">
        <v>110</v>
      </c>
      <c r="F82" s="98">
        <v>996.34</v>
      </c>
      <c r="G82" s="98">
        <v>996.34</v>
      </c>
    </row>
    <row r="83" spans="1:7" ht="12.75">
      <c r="A83" s="52">
        <v>30</v>
      </c>
      <c r="B83" s="53" t="s">
        <v>79</v>
      </c>
      <c r="C83" s="103"/>
      <c r="D83" s="96">
        <v>1</v>
      </c>
      <c r="E83" s="96" t="s">
        <v>110</v>
      </c>
      <c r="F83" s="98">
        <v>1060</v>
      </c>
      <c r="G83" s="98">
        <v>1060</v>
      </c>
    </row>
    <row r="84" spans="1:7" ht="12.75">
      <c r="A84" s="52">
        <v>31</v>
      </c>
      <c r="B84" s="53" t="s">
        <v>81</v>
      </c>
      <c r="C84" s="103"/>
      <c r="D84" s="96">
        <v>1</v>
      </c>
      <c r="E84" s="96" t="s">
        <v>110</v>
      </c>
      <c r="F84" s="98">
        <v>1166</v>
      </c>
      <c r="G84" s="98">
        <v>1166</v>
      </c>
    </row>
    <row r="85" spans="1:7" ht="12.75">
      <c r="A85" s="52">
        <v>32</v>
      </c>
      <c r="B85" s="53" t="s">
        <v>82</v>
      </c>
      <c r="C85" s="103"/>
      <c r="D85" s="96">
        <v>1</v>
      </c>
      <c r="E85" s="96" t="s">
        <v>110</v>
      </c>
      <c r="F85" s="98">
        <v>1117.1</v>
      </c>
      <c r="G85" s="98">
        <v>1117.1</v>
      </c>
    </row>
    <row r="86" spans="1:7" ht="12.75">
      <c r="A86" s="52">
        <v>33</v>
      </c>
      <c r="B86" s="53" t="s">
        <v>84</v>
      </c>
      <c r="C86" s="103"/>
      <c r="D86" s="96">
        <v>1</v>
      </c>
      <c r="E86" s="96" t="s">
        <v>110</v>
      </c>
      <c r="F86" s="98">
        <v>1147.3</v>
      </c>
      <c r="G86" s="98">
        <v>1147.3</v>
      </c>
    </row>
    <row r="87" spans="1:7" ht="12.75">
      <c r="A87" s="52">
        <v>34</v>
      </c>
      <c r="B87" s="53" t="s">
        <v>96</v>
      </c>
      <c r="C87" s="103"/>
      <c r="D87" s="96">
        <v>1</v>
      </c>
      <c r="E87" s="96" t="s">
        <v>110</v>
      </c>
      <c r="F87" s="98">
        <v>845.38</v>
      </c>
      <c r="G87" s="98">
        <v>845.38</v>
      </c>
    </row>
    <row r="88" spans="1:7" ht="12.75">
      <c r="A88" s="52">
        <v>35</v>
      </c>
      <c r="B88" s="53" t="s">
        <v>97</v>
      </c>
      <c r="C88" s="103"/>
      <c r="D88" s="96">
        <v>1</v>
      </c>
      <c r="E88" s="96" t="s">
        <v>110</v>
      </c>
      <c r="F88" s="98">
        <v>845.38</v>
      </c>
      <c r="G88" s="98">
        <v>845.38</v>
      </c>
    </row>
    <row r="89" spans="1:7" ht="12.75">
      <c r="A89" s="52">
        <v>36</v>
      </c>
      <c r="B89" s="53" t="s">
        <v>88</v>
      </c>
      <c r="C89" s="103"/>
      <c r="D89" s="96">
        <v>1</v>
      </c>
      <c r="E89" s="96" t="s">
        <v>110</v>
      </c>
      <c r="F89" s="98">
        <v>754.8</v>
      </c>
      <c r="G89" s="98">
        <v>754.8</v>
      </c>
    </row>
    <row r="90" spans="1:7" ht="12.75">
      <c r="A90" s="52">
        <v>37</v>
      </c>
      <c r="B90" s="53" t="s">
        <v>89</v>
      </c>
      <c r="C90" s="103"/>
      <c r="D90" s="96">
        <v>1</v>
      </c>
      <c r="E90" s="96" t="s">
        <v>110</v>
      </c>
      <c r="F90" s="98">
        <v>1060</v>
      </c>
      <c r="G90" s="98">
        <v>1060</v>
      </c>
    </row>
    <row r="91" spans="1:7" ht="12.75">
      <c r="A91" s="52">
        <v>38</v>
      </c>
      <c r="B91" s="53" t="s">
        <v>90</v>
      </c>
      <c r="C91" s="103"/>
      <c r="D91" s="96">
        <v>1</v>
      </c>
      <c r="E91" s="96" t="s">
        <v>110</v>
      </c>
      <c r="F91" s="98">
        <v>1328.45</v>
      </c>
      <c r="G91" s="98">
        <v>1328.45</v>
      </c>
    </row>
    <row r="92" spans="1:7" ht="12.75">
      <c r="A92" s="52">
        <v>39</v>
      </c>
      <c r="B92" s="53" t="s">
        <v>92</v>
      </c>
      <c r="C92" s="103"/>
      <c r="D92" s="96">
        <v>1</v>
      </c>
      <c r="E92" s="96" t="s">
        <v>110</v>
      </c>
      <c r="F92" s="98">
        <v>1207.68</v>
      </c>
      <c r="G92" s="98">
        <v>1207.68</v>
      </c>
    </row>
    <row r="93" spans="1:7" ht="12.75">
      <c r="A93" s="52">
        <v>40</v>
      </c>
      <c r="B93" s="53" t="s">
        <v>93</v>
      </c>
      <c r="C93" s="104"/>
      <c r="D93" s="97">
        <v>1</v>
      </c>
      <c r="E93" s="96" t="s">
        <v>110</v>
      </c>
      <c r="F93" s="99">
        <v>1060</v>
      </c>
      <c r="G93" s="99">
        <v>1060</v>
      </c>
    </row>
    <row r="94" spans="1:7" ht="12.75">
      <c r="A94" s="38"/>
      <c r="B94" s="101" t="s">
        <v>108</v>
      </c>
      <c r="C94" s="43"/>
      <c r="D94" s="43"/>
      <c r="E94" s="43"/>
      <c r="F94" s="43"/>
      <c r="G94" s="100">
        <f>SUM(G6:G93)</f>
        <v>98437.06</v>
      </c>
    </row>
    <row r="95" spans="3:7" ht="12.75">
      <c r="C95" s="44"/>
      <c r="D95" s="44"/>
      <c r="E95" s="44"/>
      <c r="F95" s="44"/>
      <c r="G95" s="44"/>
    </row>
  </sheetData>
  <sheetProtection/>
  <mergeCells count="8">
    <mergeCell ref="C2:C4"/>
    <mergeCell ref="F2:F4"/>
    <mergeCell ref="D2:D4"/>
    <mergeCell ref="G2:G4"/>
    <mergeCell ref="E2:E4"/>
    <mergeCell ref="B2:B4"/>
    <mergeCell ref="A2:A4"/>
    <mergeCell ref="C5:C93"/>
  </mergeCells>
  <printOptions/>
  <pageMargins left="0.31496062992125984" right="0.31496062992125984" top="0.31496062992125984" bottom="0.1968503937007874" header="0.2362204724409449" footer="0"/>
  <pageSetup fitToHeight="0" fitToWidth="1" horizontalDpi="300" verticalDpi="300" orientation="landscape" paperSize="9" scale="96" r:id="rId1"/>
  <headerFooter differentFirst="1" alignWithMargins="0">
    <oddHeader>&amp;C&amp;P</oddHeader>
  </headerFooter>
</worksheet>
</file>

<file path=xl/worksheets/sheet2.xml><?xml version="1.0" encoding="utf-8"?>
<worksheet xmlns="http://schemas.openxmlformats.org/spreadsheetml/2006/main" xmlns:r="http://schemas.openxmlformats.org/officeDocument/2006/relationships">
  <sheetPr>
    <tabColor rgb="FFFF0000"/>
  </sheetPr>
  <dimension ref="A1:W100"/>
  <sheetViews>
    <sheetView zoomScaleSheetLayoutView="75" zoomScalePageLayoutView="0" workbookViewId="0" topLeftCell="F1">
      <selection activeCell="L9" sqref="L9:L96"/>
    </sheetView>
  </sheetViews>
  <sheetFormatPr defaultColWidth="9.00390625" defaultRowHeight="12.75"/>
  <cols>
    <col min="1" max="1" width="4.625" style="2" customWidth="1"/>
    <col min="2" max="2" width="40.125" style="2" customWidth="1"/>
    <col min="3" max="3" width="15.375" style="1" customWidth="1"/>
    <col min="4" max="4" width="16.25390625" style="1" customWidth="1"/>
    <col min="5" max="5" width="16.625" style="1" customWidth="1"/>
    <col min="6" max="6" width="14.25390625" style="1" customWidth="1"/>
    <col min="7" max="7" width="12.625" style="1" customWidth="1"/>
    <col min="8" max="8" width="14.375" style="1" customWidth="1"/>
    <col min="9" max="9" width="12.625" style="2" customWidth="1"/>
    <col min="10" max="10" width="14.75390625" style="1" customWidth="1"/>
    <col min="11" max="11" width="8.125" style="1" customWidth="1"/>
    <col min="12" max="12" width="21.375" style="1" customWidth="1"/>
    <col min="13" max="13" width="21.75390625" style="1" hidden="1" customWidth="1"/>
    <col min="14" max="15" width="13.875" style="1" hidden="1" customWidth="1"/>
    <col min="16" max="16" width="23.625" style="1" customWidth="1"/>
    <col min="17" max="16384" width="9.125" style="1" customWidth="1"/>
  </cols>
  <sheetData>
    <row r="1" spans="1:12" ht="20.25" customHeight="1">
      <c r="A1" s="6"/>
      <c r="B1" s="6"/>
      <c r="C1" s="6"/>
      <c r="D1" s="6"/>
      <c r="E1" s="6"/>
      <c r="F1" s="6"/>
      <c r="G1" s="6"/>
      <c r="I1" s="1"/>
      <c r="L1" s="12" t="s">
        <v>10</v>
      </c>
    </row>
    <row r="2" spans="1:10" ht="21" customHeight="1">
      <c r="A2" s="13" t="s">
        <v>7</v>
      </c>
      <c r="B2" s="13"/>
      <c r="C2" s="13"/>
      <c r="D2" s="13"/>
      <c r="E2" s="13"/>
      <c r="F2" s="13"/>
      <c r="G2" s="13"/>
      <c r="H2" s="13"/>
      <c r="I2" s="13"/>
      <c r="J2" s="13"/>
    </row>
    <row r="3" ht="15.75" hidden="1"/>
    <row r="4" spans="1:12" ht="18.75" customHeight="1">
      <c r="A4" s="77" t="s">
        <v>0</v>
      </c>
      <c r="B4" s="77" t="s">
        <v>6</v>
      </c>
      <c r="C4" s="7" t="s">
        <v>2</v>
      </c>
      <c r="D4" s="7" t="s">
        <v>3</v>
      </c>
      <c r="E4" s="7" t="s">
        <v>4</v>
      </c>
      <c r="F4" s="80" t="s">
        <v>1</v>
      </c>
      <c r="G4" s="83" t="s">
        <v>13</v>
      </c>
      <c r="H4" s="83" t="s">
        <v>39</v>
      </c>
      <c r="I4" s="71" t="s">
        <v>14</v>
      </c>
      <c r="J4" s="72" t="s">
        <v>11</v>
      </c>
      <c r="K4" s="72" t="s">
        <v>99</v>
      </c>
      <c r="L4" s="72" t="s">
        <v>9</v>
      </c>
    </row>
    <row r="5" spans="1:12" ht="80.25" customHeight="1">
      <c r="A5" s="78"/>
      <c r="B5" s="78"/>
      <c r="C5" s="7" t="e">
        <f>'Таб 2'!#REF!</f>
        <v>#REF!</v>
      </c>
      <c r="D5" s="7" t="e">
        <f>'Таб 2'!#REF!</f>
        <v>#REF!</v>
      </c>
      <c r="E5" s="7" t="e">
        <f>'Таб 2'!#REF!</f>
        <v>#REF!</v>
      </c>
      <c r="F5" s="81"/>
      <c r="G5" s="84"/>
      <c r="H5" s="84"/>
      <c r="I5" s="71"/>
      <c r="J5" s="72"/>
      <c r="K5" s="72"/>
      <c r="L5" s="72"/>
    </row>
    <row r="6" spans="1:23" ht="54" customHeight="1">
      <c r="A6" s="79"/>
      <c r="B6" s="79"/>
      <c r="C6" s="8" t="s">
        <v>12</v>
      </c>
      <c r="D6" s="8" t="s">
        <v>12</v>
      </c>
      <c r="E6" s="8" t="s">
        <v>12</v>
      </c>
      <c r="F6" s="82"/>
      <c r="G6" s="85"/>
      <c r="H6" s="85"/>
      <c r="I6" s="71"/>
      <c r="J6" s="72"/>
      <c r="K6" s="72"/>
      <c r="L6" s="72"/>
      <c r="W6" s="37"/>
    </row>
    <row r="7" spans="1:12" ht="15.75">
      <c r="A7" s="9">
        <v>1</v>
      </c>
      <c r="B7" s="9">
        <v>2</v>
      </c>
      <c r="C7" s="10">
        <v>3</v>
      </c>
      <c r="D7" s="10">
        <v>4</v>
      </c>
      <c r="E7" s="9">
        <v>5</v>
      </c>
      <c r="F7" s="9">
        <v>8</v>
      </c>
      <c r="G7" s="10">
        <v>9</v>
      </c>
      <c r="H7" s="10">
        <v>10</v>
      </c>
      <c r="I7" s="9">
        <v>11</v>
      </c>
      <c r="J7" s="10">
        <v>12</v>
      </c>
      <c r="K7" s="10">
        <v>13</v>
      </c>
      <c r="L7" s="10">
        <v>14</v>
      </c>
    </row>
    <row r="8" spans="1:15" ht="18.75">
      <c r="A8" s="11"/>
      <c r="B8" s="58" t="str">
        <f>'Таб 2'!B5:B5</f>
        <v>Заправка картриджей</v>
      </c>
      <c r="C8" s="41"/>
      <c r="D8" s="14"/>
      <c r="E8" s="14"/>
      <c r="F8" s="14"/>
      <c r="G8" s="5"/>
      <c r="H8" s="15"/>
      <c r="I8" s="5"/>
      <c r="J8" s="14"/>
      <c r="K8" s="61"/>
      <c r="L8" s="42"/>
      <c r="M8" s="1">
        <f aca="true" t="shared" si="0" ref="M8:M39">C8*K8</f>
        <v>0</v>
      </c>
      <c r="N8" s="1">
        <f aca="true" t="shared" si="1" ref="N8:N39">D8*K8</f>
        <v>0</v>
      </c>
      <c r="O8" s="1">
        <f aca="true" t="shared" si="2" ref="O8:O39">E8*K8</f>
        <v>0</v>
      </c>
    </row>
    <row r="9" spans="1:16" s="49" customFormat="1" ht="18.75">
      <c r="A9" s="11">
        <v>1</v>
      </c>
      <c r="B9" s="56" t="str">
        <f>'Таб 2'!B6</f>
        <v>CE285A</v>
      </c>
      <c r="C9" s="46" t="e">
        <f>'Таб 2'!#REF!</f>
        <v>#REF!</v>
      </c>
      <c r="D9" s="47" t="e">
        <f>'Таб 2'!#REF!</f>
        <v>#REF!</v>
      </c>
      <c r="E9" s="47" t="e">
        <f>'Таб 2'!#REF!</f>
        <v>#REF!</v>
      </c>
      <c r="F9" s="47" t="e">
        <f aca="true" t="shared" si="3" ref="F9:F55">AVERAGE(C9:E9)</f>
        <v>#REF!</v>
      </c>
      <c r="G9" s="45">
        <v>180</v>
      </c>
      <c r="H9" s="48">
        <v>1.0064</v>
      </c>
      <c r="I9" s="45">
        <f>G9*H9</f>
        <v>181.15</v>
      </c>
      <c r="J9" s="59" t="e">
        <f aca="true" t="shared" si="4" ref="J9:J72">MIN(F9,I9)</f>
        <v>#REF!</v>
      </c>
      <c r="K9" s="62">
        <v>40</v>
      </c>
      <c r="L9" s="60" t="e">
        <f aca="true" t="shared" si="5" ref="L9:L72">J9*K9</f>
        <v>#REF!</v>
      </c>
      <c r="M9" s="49" t="e">
        <f t="shared" si="0"/>
        <v>#REF!</v>
      </c>
      <c r="N9" s="49" t="e">
        <f t="shared" si="1"/>
        <v>#REF!</v>
      </c>
      <c r="O9" s="49" t="e">
        <f t="shared" si="2"/>
        <v>#REF!</v>
      </c>
      <c r="P9" s="68" t="e">
        <f>(F9-G9)/G9*100</f>
        <v>#REF!</v>
      </c>
    </row>
    <row r="10" spans="1:16" s="49" customFormat="1" ht="18.75">
      <c r="A10" s="11">
        <v>2</v>
      </c>
      <c r="B10" s="56" t="str">
        <f>'Таб 2'!B7</f>
        <v>C7115A</v>
      </c>
      <c r="C10" s="46" t="e">
        <f>'Таб 2'!#REF!</f>
        <v>#REF!</v>
      </c>
      <c r="D10" s="47" t="e">
        <f>'Таб 2'!#REF!</f>
        <v>#REF!</v>
      </c>
      <c r="E10" s="47" t="e">
        <f>'Таб 2'!#REF!</f>
        <v>#REF!</v>
      </c>
      <c r="F10" s="47" t="e">
        <f t="shared" si="3"/>
        <v>#REF!</v>
      </c>
      <c r="G10" s="45">
        <v>120</v>
      </c>
      <c r="H10" s="48">
        <v>1.0064</v>
      </c>
      <c r="I10" s="45">
        <f aca="true" t="shared" si="6" ref="I10:I73">G10*H10</f>
        <v>120.77</v>
      </c>
      <c r="J10" s="59" t="e">
        <f t="shared" si="4"/>
        <v>#REF!</v>
      </c>
      <c r="K10" s="62">
        <v>5</v>
      </c>
      <c r="L10" s="60" t="e">
        <f t="shared" si="5"/>
        <v>#REF!</v>
      </c>
      <c r="M10" s="49" t="e">
        <f t="shared" si="0"/>
        <v>#REF!</v>
      </c>
      <c r="N10" s="49" t="e">
        <f t="shared" si="1"/>
        <v>#REF!</v>
      </c>
      <c r="O10" s="49" t="e">
        <f t="shared" si="2"/>
        <v>#REF!</v>
      </c>
      <c r="P10" s="69" t="e">
        <f aca="true" t="shared" si="7" ref="P10:P73">(F10-G10)/G10*100</f>
        <v>#REF!</v>
      </c>
    </row>
    <row r="11" spans="1:16" s="49" customFormat="1" ht="18.75">
      <c r="A11" s="11">
        <v>3</v>
      </c>
      <c r="B11" s="56" t="str">
        <f>'Таб 2'!B8</f>
        <v>Q2612A</v>
      </c>
      <c r="C11" s="46" t="e">
        <f>'Таб 2'!#REF!</f>
        <v>#REF!</v>
      </c>
      <c r="D11" s="47" t="e">
        <f>'Таб 2'!#REF!</f>
        <v>#REF!</v>
      </c>
      <c r="E11" s="47" t="e">
        <f>'Таб 2'!#REF!</f>
        <v>#REF!</v>
      </c>
      <c r="F11" s="47" t="e">
        <f t="shared" si="3"/>
        <v>#REF!</v>
      </c>
      <c r="G11" s="45">
        <v>171</v>
      </c>
      <c r="H11" s="48">
        <v>1.0064</v>
      </c>
      <c r="I11" s="45">
        <f t="shared" si="6"/>
        <v>172.09</v>
      </c>
      <c r="J11" s="59" t="e">
        <f t="shared" si="4"/>
        <v>#REF!</v>
      </c>
      <c r="K11" s="62">
        <v>12</v>
      </c>
      <c r="L11" s="60" t="e">
        <f t="shared" si="5"/>
        <v>#REF!</v>
      </c>
      <c r="M11" s="49" t="e">
        <f t="shared" si="0"/>
        <v>#REF!</v>
      </c>
      <c r="N11" s="49" t="e">
        <f t="shared" si="1"/>
        <v>#REF!</v>
      </c>
      <c r="O11" s="49" t="e">
        <f t="shared" si="2"/>
        <v>#REF!</v>
      </c>
      <c r="P11" s="68" t="e">
        <f t="shared" si="7"/>
        <v>#REF!</v>
      </c>
    </row>
    <row r="12" spans="1:16" s="49" customFormat="1" ht="18.75">
      <c r="A12" s="11">
        <v>4</v>
      </c>
      <c r="B12" s="56" t="str">
        <f>'Таб 2'!B9</f>
        <v>Q2613A</v>
      </c>
      <c r="C12" s="46" t="e">
        <f>'Таб 2'!#REF!</f>
        <v>#REF!</v>
      </c>
      <c r="D12" s="47" t="e">
        <f>'Таб 2'!#REF!</f>
        <v>#REF!</v>
      </c>
      <c r="E12" s="47" t="e">
        <f>'Таб 2'!#REF!</f>
        <v>#REF!</v>
      </c>
      <c r="F12" s="47" t="e">
        <f t="shared" si="3"/>
        <v>#REF!</v>
      </c>
      <c r="G12" s="45">
        <v>120</v>
      </c>
      <c r="H12" s="48">
        <v>1.0064</v>
      </c>
      <c r="I12" s="45">
        <f t="shared" si="6"/>
        <v>120.77</v>
      </c>
      <c r="J12" s="59" t="e">
        <f t="shared" si="4"/>
        <v>#REF!</v>
      </c>
      <c r="K12" s="62">
        <v>20</v>
      </c>
      <c r="L12" s="60" t="e">
        <f t="shared" si="5"/>
        <v>#REF!</v>
      </c>
      <c r="M12" s="49" t="e">
        <f t="shared" si="0"/>
        <v>#REF!</v>
      </c>
      <c r="N12" s="49" t="e">
        <f t="shared" si="1"/>
        <v>#REF!</v>
      </c>
      <c r="O12" s="49" t="e">
        <f t="shared" si="2"/>
        <v>#REF!</v>
      </c>
      <c r="P12" s="68" t="e">
        <f t="shared" si="7"/>
        <v>#REF!</v>
      </c>
    </row>
    <row r="13" spans="1:16" s="49" customFormat="1" ht="18.75">
      <c r="A13" s="11">
        <v>5</v>
      </c>
      <c r="B13" s="56" t="str">
        <f>'Таб 2'!B10</f>
        <v>CF280A</v>
      </c>
      <c r="C13" s="46" t="e">
        <f>'Таб 2'!#REF!</f>
        <v>#REF!</v>
      </c>
      <c r="D13" s="47" t="e">
        <f>'Таб 2'!#REF!</f>
        <v>#REF!</v>
      </c>
      <c r="E13" s="47" t="e">
        <f>'Таб 2'!#REF!</f>
        <v>#REF!</v>
      </c>
      <c r="F13" s="47" t="e">
        <f t="shared" si="3"/>
        <v>#REF!</v>
      </c>
      <c r="G13" s="45">
        <v>210</v>
      </c>
      <c r="H13" s="48">
        <v>1.0064</v>
      </c>
      <c r="I13" s="45">
        <f t="shared" si="6"/>
        <v>211.34</v>
      </c>
      <c r="J13" s="59" t="e">
        <f t="shared" si="4"/>
        <v>#REF!</v>
      </c>
      <c r="K13" s="62">
        <v>10</v>
      </c>
      <c r="L13" s="60" t="e">
        <f t="shared" si="5"/>
        <v>#REF!</v>
      </c>
      <c r="M13" s="49" t="e">
        <f t="shared" si="0"/>
        <v>#REF!</v>
      </c>
      <c r="N13" s="49" t="e">
        <f t="shared" si="1"/>
        <v>#REF!</v>
      </c>
      <c r="O13" s="49" t="e">
        <f t="shared" si="2"/>
        <v>#REF!</v>
      </c>
      <c r="P13" s="68" t="e">
        <f t="shared" si="7"/>
        <v>#REF!</v>
      </c>
    </row>
    <row r="14" spans="1:16" s="49" customFormat="1" ht="18.75">
      <c r="A14" s="11">
        <v>6</v>
      </c>
      <c r="B14" s="56" t="str">
        <f>'Таб 2'!B11</f>
        <v>CF280X</v>
      </c>
      <c r="C14" s="46" t="e">
        <f>'Таб 2'!#REF!</f>
        <v>#REF!</v>
      </c>
      <c r="D14" s="47" t="e">
        <f>'Таб 2'!#REF!</f>
        <v>#REF!</v>
      </c>
      <c r="E14" s="47" t="e">
        <f>'Таб 2'!#REF!</f>
        <v>#REF!</v>
      </c>
      <c r="F14" s="47" t="e">
        <f t="shared" si="3"/>
        <v>#REF!</v>
      </c>
      <c r="G14" s="45">
        <v>240</v>
      </c>
      <c r="H14" s="48">
        <v>1.0064</v>
      </c>
      <c r="I14" s="45">
        <f t="shared" si="6"/>
        <v>241.54</v>
      </c>
      <c r="J14" s="59" t="e">
        <f t="shared" si="4"/>
        <v>#REF!</v>
      </c>
      <c r="K14" s="62">
        <v>2</v>
      </c>
      <c r="L14" s="60" t="e">
        <f t="shared" si="5"/>
        <v>#REF!</v>
      </c>
      <c r="M14" s="49" t="e">
        <f t="shared" si="0"/>
        <v>#REF!</v>
      </c>
      <c r="N14" s="49" t="e">
        <f t="shared" si="1"/>
        <v>#REF!</v>
      </c>
      <c r="O14" s="49" t="e">
        <f t="shared" si="2"/>
        <v>#REF!</v>
      </c>
      <c r="P14" s="68" t="e">
        <f t="shared" si="7"/>
        <v>#REF!</v>
      </c>
    </row>
    <row r="15" spans="1:16" s="49" customFormat="1" ht="18.75">
      <c r="A15" s="11">
        <v>7</v>
      </c>
      <c r="B15" s="56" t="str">
        <f>'Таб 2'!B12</f>
        <v>CE505A</v>
      </c>
      <c r="C15" s="46" t="e">
        <f>'Таб 2'!#REF!</f>
        <v>#REF!</v>
      </c>
      <c r="D15" s="47" t="e">
        <f>'Таб 2'!#REF!</f>
        <v>#REF!</v>
      </c>
      <c r="E15" s="47" t="e">
        <f>'Таб 2'!#REF!</f>
        <v>#REF!</v>
      </c>
      <c r="F15" s="47" t="e">
        <f t="shared" si="3"/>
        <v>#REF!</v>
      </c>
      <c r="G15" s="45">
        <v>210</v>
      </c>
      <c r="H15" s="48">
        <v>1.0064</v>
      </c>
      <c r="I15" s="45">
        <f t="shared" si="6"/>
        <v>211.34</v>
      </c>
      <c r="J15" s="59" t="e">
        <f t="shared" si="4"/>
        <v>#REF!</v>
      </c>
      <c r="K15" s="62">
        <v>10</v>
      </c>
      <c r="L15" s="60" t="e">
        <f t="shared" si="5"/>
        <v>#REF!</v>
      </c>
      <c r="M15" s="49" t="e">
        <f t="shared" si="0"/>
        <v>#REF!</v>
      </c>
      <c r="N15" s="49" t="e">
        <f t="shared" si="1"/>
        <v>#REF!</v>
      </c>
      <c r="O15" s="49" t="e">
        <f t="shared" si="2"/>
        <v>#REF!</v>
      </c>
      <c r="P15" s="68" t="e">
        <f t="shared" si="7"/>
        <v>#REF!</v>
      </c>
    </row>
    <row r="16" spans="1:16" s="49" customFormat="1" ht="18.75">
      <c r="A16" s="11">
        <v>8</v>
      </c>
      <c r="B16" s="56" t="str">
        <f>'Таб 2'!B13</f>
        <v>CE505X</v>
      </c>
      <c r="C16" s="46" t="e">
        <f>'Таб 2'!#REF!</f>
        <v>#REF!</v>
      </c>
      <c r="D16" s="47" t="e">
        <f>'Таб 2'!#REF!</f>
        <v>#REF!</v>
      </c>
      <c r="E16" s="47" t="e">
        <f>'Таб 2'!#REF!</f>
        <v>#REF!</v>
      </c>
      <c r="F16" s="47" t="e">
        <f t="shared" si="3"/>
        <v>#REF!</v>
      </c>
      <c r="G16" s="45">
        <v>240</v>
      </c>
      <c r="H16" s="48">
        <v>1.0064</v>
      </c>
      <c r="I16" s="45">
        <f t="shared" si="6"/>
        <v>241.54</v>
      </c>
      <c r="J16" s="59" t="e">
        <f t="shared" si="4"/>
        <v>#REF!</v>
      </c>
      <c r="K16" s="62">
        <v>1</v>
      </c>
      <c r="L16" s="60" t="e">
        <f t="shared" si="5"/>
        <v>#REF!</v>
      </c>
      <c r="M16" s="49" t="e">
        <f t="shared" si="0"/>
        <v>#REF!</v>
      </c>
      <c r="N16" s="49" t="e">
        <f t="shared" si="1"/>
        <v>#REF!</v>
      </c>
      <c r="O16" s="49" t="e">
        <f t="shared" si="2"/>
        <v>#REF!</v>
      </c>
      <c r="P16" s="68" t="e">
        <f t="shared" si="7"/>
        <v>#REF!</v>
      </c>
    </row>
    <row r="17" spans="1:16" s="49" customFormat="1" ht="18.75">
      <c r="A17" s="11">
        <v>9</v>
      </c>
      <c r="B17" s="56" t="str">
        <f>'Таб 2'!B14</f>
        <v>E-16</v>
      </c>
      <c r="C17" s="46" t="e">
        <f>'Таб 2'!#REF!</f>
        <v>#REF!</v>
      </c>
      <c r="D17" s="47" t="e">
        <f>'Таб 2'!#REF!</f>
        <v>#REF!</v>
      </c>
      <c r="E17" s="47" t="e">
        <f>'Таб 2'!#REF!</f>
        <v>#REF!</v>
      </c>
      <c r="F17" s="47" t="e">
        <f t="shared" si="3"/>
        <v>#REF!</v>
      </c>
      <c r="G17" s="45">
        <v>180</v>
      </c>
      <c r="H17" s="48">
        <v>1.0064</v>
      </c>
      <c r="I17" s="45">
        <f t="shared" si="6"/>
        <v>181.15</v>
      </c>
      <c r="J17" s="59" t="e">
        <f t="shared" si="4"/>
        <v>#REF!</v>
      </c>
      <c r="K17" s="62">
        <v>1</v>
      </c>
      <c r="L17" s="60" t="e">
        <f t="shared" si="5"/>
        <v>#REF!</v>
      </c>
      <c r="M17" s="49" t="e">
        <f t="shared" si="0"/>
        <v>#REF!</v>
      </c>
      <c r="N17" s="49" t="e">
        <f t="shared" si="1"/>
        <v>#REF!</v>
      </c>
      <c r="O17" s="49" t="e">
        <f t="shared" si="2"/>
        <v>#REF!</v>
      </c>
      <c r="P17" s="68" t="e">
        <f t="shared" si="7"/>
        <v>#REF!</v>
      </c>
    </row>
    <row r="18" spans="1:16" s="49" customFormat="1" ht="18.75">
      <c r="A18" s="11">
        <v>10</v>
      </c>
      <c r="B18" s="56" t="str">
        <f>'Таб 2'!B15</f>
        <v>CB540/541/542//543</v>
      </c>
      <c r="C18" s="46" t="e">
        <f>'Таб 2'!#REF!</f>
        <v>#REF!</v>
      </c>
      <c r="D18" s="47" t="e">
        <f>'Таб 2'!#REF!</f>
        <v>#REF!</v>
      </c>
      <c r="E18" s="47" t="e">
        <f>'Таб 2'!#REF!</f>
        <v>#REF!</v>
      </c>
      <c r="F18" s="47" t="e">
        <f t="shared" si="3"/>
        <v>#REF!</v>
      </c>
      <c r="G18" s="45">
        <v>810</v>
      </c>
      <c r="H18" s="48">
        <v>1.0064</v>
      </c>
      <c r="I18" s="45">
        <f t="shared" si="6"/>
        <v>815.18</v>
      </c>
      <c r="J18" s="59" t="e">
        <f t="shared" si="4"/>
        <v>#REF!</v>
      </c>
      <c r="K18" s="62">
        <v>1</v>
      </c>
      <c r="L18" s="60" t="e">
        <f t="shared" si="5"/>
        <v>#REF!</v>
      </c>
      <c r="M18" s="49" t="e">
        <f t="shared" si="0"/>
        <v>#REF!</v>
      </c>
      <c r="N18" s="49" t="e">
        <f t="shared" si="1"/>
        <v>#REF!</v>
      </c>
      <c r="O18" s="49" t="e">
        <f t="shared" si="2"/>
        <v>#REF!</v>
      </c>
      <c r="P18" s="68" t="e">
        <f t="shared" si="7"/>
        <v>#REF!</v>
      </c>
    </row>
    <row r="19" spans="1:16" s="49" customFormat="1" ht="18.75">
      <c r="A19" s="11">
        <v>11</v>
      </c>
      <c r="B19" s="56" t="str">
        <f>'Таб 2'!B16</f>
        <v>Q5949A</v>
      </c>
      <c r="C19" s="46" t="e">
        <f>'Таб 2'!#REF!</f>
        <v>#REF!</v>
      </c>
      <c r="D19" s="47" t="e">
        <f>'Таб 2'!#REF!</f>
        <v>#REF!</v>
      </c>
      <c r="E19" s="47" t="e">
        <f>'Таб 2'!#REF!</f>
        <v>#REF!</v>
      </c>
      <c r="F19" s="47" t="e">
        <f t="shared" si="3"/>
        <v>#REF!</v>
      </c>
      <c r="G19" s="45">
        <v>189</v>
      </c>
      <c r="H19" s="48">
        <v>1.0064</v>
      </c>
      <c r="I19" s="45">
        <f t="shared" si="6"/>
        <v>190.21</v>
      </c>
      <c r="J19" s="59" t="e">
        <f t="shared" si="4"/>
        <v>#REF!</v>
      </c>
      <c r="K19" s="62">
        <v>1</v>
      </c>
      <c r="L19" s="60" t="e">
        <f t="shared" si="5"/>
        <v>#REF!</v>
      </c>
      <c r="M19" s="49" t="e">
        <f t="shared" si="0"/>
        <v>#REF!</v>
      </c>
      <c r="N19" s="49" t="e">
        <f t="shared" si="1"/>
        <v>#REF!</v>
      </c>
      <c r="O19" s="49" t="e">
        <f t="shared" si="2"/>
        <v>#REF!</v>
      </c>
      <c r="P19" s="68" t="e">
        <f t="shared" si="7"/>
        <v>#REF!</v>
      </c>
    </row>
    <row r="20" spans="1:16" s="49" customFormat="1" ht="18.75">
      <c r="A20" s="11">
        <v>12</v>
      </c>
      <c r="B20" s="56" t="str">
        <f>'Таб 2'!B17</f>
        <v>Q7553A</v>
      </c>
      <c r="C20" s="46" t="e">
        <f>'Таб 2'!#REF!</f>
        <v>#REF!</v>
      </c>
      <c r="D20" s="47" t="e">
        <f>'Таб 2'!#REF!</f>
        <v>#REF!</v>
      </c>
      <c r="E20" s="47" t="e">
        <f>'Таб 2'!#REF!</f>
        <v>#REF!</v>
      </c>
      <c r="F20" s="47" t="e">
        <f t="shared" si="3"/>
        <v>#REF!</v>
      </c>
      <c r="G20" s="45">
        <v>189</v>
      </c>
      <c r="H20" s="48">
        <v>1.0064</v>
      </c>
      <c r="I20" s="45">
        <f t="shared" si="6"/>
        <v>190.21</v>
      </c>
      <c r="J20" s="59" t="e">
        <f t="shared" si="4"/>
        <v>#REF!</v>
      </c>
      <c r="K20" s="62">
        <v>1</v>
      </c>
      <c r="L20" s="60" t="e">
        <f t="shared" si="5"/>
        <v>#REF!</v>
      </c>
      <c r="M20" s="49" t="e">
        <f t="shared" si="0"/>
        <v>#REF!</v>
      </c>
      <c r="N20" s="49" t="e">
        <f t="shared" si="1"/>
        <v>#REF!</v>
      </c>
      <c r="O20" s="49" t="e">
        <f t="shared" si="2"/>
        <v>#REF!</v>
      </c>
      <c r="P20" s="68" t="e">
        <f t="shared" si="7"/>
        <v>#REF!</v>
      </c>
    </row>
    <row r="21" spans="1:16" s="49" customFormat="1" ht="18.75">
      <c r="A21" s="11">
        <v>13</v>
      </c>
      <c r="B21" s="56" t="str">
        <f>'Таб 2'!B18</f>
        <v>CB436A</v>
      </c>
      <c r="C21" s="46" t="e">
        <f>'Таб 2'!#REF!</f>
        <v>#REF!</v>
      </c>
      <c r="D21" s="47" t="e">
        <f>'Таб 2'!#REF!</f>
        <v>#REF!</v>
      </c>
      <c r="E21" s="47" t="e">
        <f>'Таб 2'!#REF!</f>
        <v>#REF!</v>
      </c>
      <c r="F21" s="47" t="e">
        <f t="shared" si="3"/>
        <v>#REF!</v>
      </c>
      <c r="G21" s="45">
        <v>180</v>
      </c>
      <c r="H21" s="48">
        <v>1.0064</v>
      </c>
      <c r="I21" s="45">
        <f t="shared" si="6"/>
        <v>181.15</v>
      </c>
      <c r="J21" s="59" t="e">
        <f t="shared" si="4"/>
        <v>#REF!</v>
      </c>
      <c r="K21" s="62">
        <v>4</v>
      </c>
      <c r="L21" s="60" t="e">
        <f t="shared" si="5"/>
        <v>#REF!</v>
      </c>
      <c r="M21" s="49" t="e">
        <f t="shared" si="0"/>
        <v>#REF!</v>
      </c>
      <c r="N21" s="49" t="e">
        <f t="shared" si="1"/>
        <v>#REF!</v>
      </c>
      <c r="O21" s="49" t="e">
        <f t="shared" si="2"/>
        <v>#REF!</v>
      </c>
      <c r="P21" s="68" t="e">
        <f t="shared" si="7"/>
        <v>#REF!</v>
      </c>
    </row>
    <row r="22" spans="1:16" s="49" customFormat="1" ht="18.75">
      <c r="A22" s="11">
        <v>14</v>
      </c>
      <c r="B22" s="56" t="str">
        <f>'Таб 2'!B19</f>
        <v>CE278A</v>
      </c>
      <c r="C22" s="46" t="e">
        <f>'Таб 2'!#REF!</f>
        <v>#REF!</v>
      </c>
      <c r="D22" s="47" t="e">
        <f>'Таб 2'!#REF!</f>
        <v>#REF!</v>
      </c>
      <c r="E22" s="47" t="e">
        <f>'Таб 2'!#REF!</f>
        <v>#REF!</v>
      </c>
      <c r="F22" s="47" t="e">
        <f t="shared" si="3"/>
        <v>#REF!</v>
      </c>
      <c r="G22" s="45">
        <v>180</v>
      </c>
      <c r="H22" s="48">
        <v>1.0064</v>
      </c>
      <c r="I22" s="45">
        <f t="shared" si="6"/>
        <v>181.15</v>
      </c>
      <c r="J22" s="59" t="e">
        <f t="shared" si="4"/>
        <v>#REF!</v>
      </c>
      <c r="K22" s="62">
        <v>5</v>
      </c>
      <c r="L22" s="60" t="e">
        <f t="shared" si="5"/>
        <v>#REF!</v>
      </c>
      <c r="M22" s="49" t="e">
        <f t="shared" si="0"/>
        <v>#REF!</v>
      </c>
      <c r="N22" s="49" t="e">
        <f t="shared" si="1"/>
        <v>#REF!</v>
      </c>
      <c r="O22" s="49" t="e">
        <f t="shared" si="2"/>
        <v>#REF!</v>
      </c>
      <c r="P22" s="68" t="e">
        <f t="shared" si="7"/>
        <v>#REF!</v>
      </c>
    </row>
    <row r="23" spans="1:16" s="49" customFormat="1" ht="18.75">
      <c r="A23" s="11">
        <v>15</v>
      </c>
      <c r="B23" s="56" t="str">
        <f>'Таб 2'!B20</f>
        <v>CB435A</v>
      </c>
      <c r="C23" s="46" t="e">
        <f>'Таб 2'!#REF!</f>
        <v>#REF!</v>
      </c>
      <c r="D23" s="47" t="e">
        <f>'Таб 2'!#REF!</f>
        <v>#REF!</v>
      </c>
      <c r="E23" s="47" t="e">
        <f>'Таб 2'!#REF!</f>
        <v>#REF!</v>
      </c>
      <c r="F23" s="47" t="e">
        <f t="shared" si="3"/>
        <v>#REF!</v>
      </c>
      <c r="G23" s="45">
        <v>180</v>
      </c>
      <c r="H23" s="48">
        <v>1.0064</v>
      </c>
      <c r="I23" s="45">
        <f t="shared" si="6"/>
        <v>181.15</v>
      </c>
      <c r="J23" s="59" t="e">
        <f t="shared" si="4"/>
        <v>#REF!</v>
      </c>
      <c r="K23" s="62">
        <v>4</v>
      </c>
      <c r="L23" s="60" t="e">
        <f t="shared" si="5"/>
        <v>#REF!</v>
      </c>
      <c r="M23" s="49" t="e">
        <f t="shared" si="0"/>
        <v>#REF!</v>
      </c>
      <c r="N23" s="49" t="e">
        <f t="shared" si="1"/>
        <v>#REF!</v>
      </c>
      <c r="O23" s="49" t="e">
        <f t="shared" si="2"/>
        <v>#REF!</v>
      </c>
      <c r="P23" s="68" t="e">
        <f t="shared" si="7"/>
        <v>#REF!</v>
      </c>
    </row>
    <row r="24" spans="1:16" s="49" customFormat="1" ht="18.75">
      <c r="A24" s="11">
        <v>16</v>
      </c>
      <c r="B24" s="56" t="str">
        <f>'Таб 2'!B21</f>
        <v>С712</v>
      </c>
      <c r="C24" s="46" t="e">
        <f>'Таб 2'!#REF!</f>
        <v>#REF!</v>
      </c>
      <c r="D24" s="47" t="e">
        <f>'Таб 2'!#REF!</f>
        <v>#REF!</v>
      </c>
      <c r="E24" s="47" t="e">
        <f>'Таб 2'!#REF!</f>
        <v>#REF!</v>
      </c>
      <c r="F24" s="47" t="e">
        <f t="shared" si="3"/>
        <v>#REF!</v>
      </c>
      <c r="G24" s="45">
        <v>180</v>
      </c>
      <c r="H24" s="48">
        <v>1.0064</v>
      </c>
      <c r="I24" s="45">
        <f t="shared" si="6"/>
        <v>181.15</v>
      </c>
      <c r="J24" s="59" t="e">
        <f t="shared" si="4"/>
        <v>#REF!</v>
      </c>
      <c r="K24" s="62">
        <v>1</v>
      </c>
      <c r="L24" s="60" t="e">
        <f t="shared" si="5"/>
        <v>#REF!</v>
      </c>
      <c r="M24" s="49" t="e">
        <f t="shared" si="0"/>
        <v>#REF!</v>
      </c>
      <c r="N24" s="49" t="e">
        <f t="shared" si="1"/>
        <v>#REF!</v>
      </c>
      <c r="O24" s="49" t="e">
        <f t="shared" si="2"/>
        <v>#REF!</v>
      </c>
      <c r="P24" s="68" t="e">
        <f t="shared" si="7"/>
        <v>#REF!</v>
      </c>
    </row>
    <row r="25" spans="1:16" s="49" customFormat="1" ht="18.75">
      <c r="A25" s="11">
        <v>17</v>
      </c>
      <c r="B25" s="56" t="str">
        <f>'Таб 2'!B22</f>
        <v>FX-10</v>
      </c>
      <c r="C25" s="46" t="e">
        <f>'Таб 2'!#REF!</f>
        <v>#REF!</v>
      </c>
      <c r="D25" s="47" t="e">
        <f>'Таб 2'!#REF!</f>
        <v>#REF!</v>
      </c>
      <c r="E25" s="47" t="e">
        <f>'Таб 2'!#REF!</f>
        <v>#REF!</v>
      </c>
      <c r="F25" s="47" t="e">
        <f t="shared" si="3"/>
        <v>#REF!</v>
      </c>
      <c r="G25" s="45">
        <v>162</v>
      </c>
      <c r="H25" s="48">
        <v>1.0064</v>
      </c>
      <c r="I25" s="45">
        <f t="shared" si="6"/>
        <v>163.04</v>
      </c>
      <c r="J25" s="59" t="e">
        <f t="shared" si="4"/>
        <v>#REF!</v>
      </c>
      <c r="K25" s="62">
        <v>1</v>
      </c>
      <c r="L25" s="60" t="e">
        <f t="shared" si="5"/>
        <v>#REF!</v>
      </c>
      <c r="M25" s="49" t="e">
        <f t="shared" si="0"/>
        <v>#REF!</v>
      </c>
      <c r="N25" s="49" t="e">
        <f t="shared" si="1"/>
        <v>#REF!</v>
      </c>
      <c r="O25" s="49" t="e">
        <f t="shared" si="2"/>
        <v>#REF!</v>
      </c>
      <c r="P25" s="68" t="e">
        <f t="shared" si="7"/>
        <v>#REF!</v>
      </c>
    </row>
    <row r="26" spans="1:16" s="49" customFormat="1" ht="18.75">
      <c r="A26" s="11">
        <v>18</v>
      </c>
      <c r="B26" s="56" t="str">
        <f>'Таб 2'!B23</f>
        <v>CF530/531/532/533</v>
      </c>
      <c r="C26" s="46" t="e">
        <f>'Таб 2'!#REF!</f>
        <v>#REF!</v>
      </c>
      <c r="D26" s="47" t="e">
        <f>'Таб 2'!#REF!</f>
        <v>#REF!</v>
      </c>
      <c r="E26" s="47" t="e">
        <f>'Таб 2'!#REF!</f>
        <v>#REF!</v>
      </c>
      <c r="F26" s="47" t="e">
        <f t="shared" si="3"/>
        <v>#REF!</v>
      </c>
      <c r="G26" s="45">
        <v>900</v>
      </c>
      <c r="H26" s="48">
        <v>1.0064</v>
      </c>
      <c r="I26" s="45">
        <f t="shared" si="6"/>
        <v>905.76</v>
      </c>
      <c r="J26" s="59" t="e">
        <f t="shared" si="4"/>
        <v>#REF!</v>
      </c>
      <c r="K26" s="62">
        <v>1</v>
      </c>
      <c r="L26" s="60" t="e">
        <f t="shared" si="5"/>
        <v>#REF!</v>
      </c>
      <c r="M26" s="49" t="e">
        <f t="shared" si="0"/>
        <v>#REF!</v>
      </c>
      <c r="N26" s="49" t="e">
        <f t="shared" si="1"/>
        <v>#REF!</v>
      </c>
      <c r="O26" s="49" t="e">
        <f t="shared" si="2"/>
        <v>#REF!</v>
      </c>
      <c r="P26" s="68" t="e">
        <f t="shared" si="7"/>
        <v>#REF!</v>
      </c>
    </row>
    <row r="27" spans="1:16" s="49" customFormat="1" ht="18.75">
      <c r="A27" s="11">
        <v>19</v>
      </c>
      <c r="B27" s="56" t="str">
        <f>'Таб 2'!B24</f>
        <v>CF218A</v>
      </c>
      <c r="C27" s="46" t="e">
        <f>'Таб 2'!#REF!</f>
        <v>#REF!</v>
      </c>
      <c r="D27" s="47" t="e">
        <f>'Таб 2'!#REF!</f>
        <v>#REF!</v>
      </c>
      <c r="E27" s="47" t="e">
        <f>'Таб 2'!#REF!</f>
        <v>#REF!</v>
      </c>
      <c r="F27" s="47" t="e">
        <f t="shared" si="3"/>
        <v>#REF!</v>
      </c>
      <c r="G27" s="45">
        <v>300</v>
      </c>
      <c r="H27" s="48">
        <v>1.0064</v>
      </c>
      <c r="I27" s="45">
        <f t="shared" si="6"/>
        <v>301.92</v>
      </c>
      <c r="J27" s="59" t="e">
        <f t="shared" si="4"/>
        <v>#REF!</v>
      </c>
      <c r="K27" s="62">
        <v>2</v>
      </c>
      <c r="L27" s="60" t="e">
        <f t="shared" si="5"/>
        <v>#REF!</v>
      </c>
      <c r="M27" s="49" t="e">
        <f t="shared" si="0"/>
        <v>#REF!</v>
      </c>
      <c r="N27" s="49" t="e">
        <f t="shared" si="1"/>
        <v>#REF!</v>
      </c>
      <c r="O27" s="49" t="e">
        <f t="shared" si="2"/>
        <v>#REF!</v>
      </c>
      <c r="P27" s="68" t="e">
        <f t="shared" si="7"/>
        <v>#REF!</v>
      </c>
    </row>
    <row r="28" spans="1:16" s="49" customFormat="1" ht="18.75">
      <c r="A28" s="11">
        <v>20</v>
      </c>
      <c r="B28" s="56" t="str">
        <f>'Таб 2'!B25</f>
        <v>CF283A</v>
      </c>
      <c r="C28" s="46" t="e">
        <f>'Таб 2'!#REF!</f>
        <v>#REF!</v>
      </c>
      <c r="D28" s="47" t="e">
        <f>'Таб 2'!#REF!</f>
        <v>#REF!</v>
      </c>
      <c r="E28" s="47" t="e">
        <f>'Таб 2'!#REF!</f>
        <v>#REF!</v>
      </c>
      <c r="F28" s="47" t="e">
        <f t="shared" si="3"/>
        <v>#REF!</v>
      </c>
      <c r="G28" s="45">
        <v>180</v>
      </c>
      <c r="H28" s="48">
        <v>1.0064</v>
      </c>
      <c r="I28" s="45">
        <f t="shared" si="6"/>
        <v>181.15</v>
      </c>
      <c r="J28" s="59" t="e">
        <f t="shared" si="4"/>
        <v>#REF!</v>
      </c>
      <c r="K28" s="62">
        <v>8</v>
      </c>
      <c r="L28" s="60" t="e">
        <f t="shared" si="5"/>
        <v>#REF!</v>
      </c>
      <c r="M28" s="49" t="e">
        <f t="shared" si="0"/>
        <v>#REF!</v>
      </c>
      <c r="N28" s="49" t="e">
        <f t="shared" si="1"/>
        <v>#REF!</v>
      </c>
      <c r="O28" s="49" t="e">
        <f t="shared" si="2"/>
        <v>#REF!</v>
      </c>
      <c r="P28" s="68" t="e">
        <f t="shared" si="7"/>
        <v>#REF!</v>
      </c>
    </row>
    <row r="29" spans="1:16" s="49" customFormat="1" ht="18.75">
      <c r="A29" s="11">
        <v>21</v>
      </c>
      <c r="B29" s="56" t="str">
        <f>'Таб 2'!B26</f>
        <v>EP22</v>
      </c>
      <c r="C29" s="46" t="e">
        <f>'Таб 2'!#REF!</f>
        <v>#REF!</v>
      </c>
      <c r="D29" s="47" t="e">
        <f>'Таб 2'!#REF!</f>
        <v>#REF!</v>
      </c>
      <c r="E29" s="47" t="e">
        <f>'Таб 2'!#REF!</f>
        <v>#REF!</v>
      </c>
      <c r="F29" s="47" t="e">
        <f t="shared" si="3"/>
        <v>#REF!</v>
      </c>
      <c r="G29" s="45">
        <v>120</v>
      </c>
      <c r="H29" s="48">
        <v>1.0064</v>
      </c>
      <c r="I29" s="45">
        <f t="shared" si="6"/>
        <v>120.77</v>
      </c>
      <c r="J29" s="59" t="e">
        <f t="shared" si="4"/>
        <v>#REF!</v>
      </c>
      <c r="K29" s="62">
        <v>2</v>
      </c>
      <c r="L29" s="60" t="e">
        <f t="shared" si="5"/>
        <v>#REF!</v>
      </c>
      <c r="M29" s="49" t="e">
        <f t="shared" si="0"/>
        <v>#REF!</v>
      </c>
      <c r="N29" s="49" t="e">
        <f t="shared" si="1"/>
        <v>#REF!</v>
      </c>
      <c r="O29" s="49" t="e">
        <f t="shared" si="2"/>
        <v>#REF!</v>
      </c>
      <c r="P29" s="69" t="e">
        <f t="shared" si="7"/>
        <v>#REF!</v>
      </c>
    </row>
    <row r="30" spans="1:16" s="49" customFormat="1" ht="18.75">
      <c r="A30" s="11">
        <v>22</v>
      </c>
      <c r="B30" s="56" t="str">
        <f>'Таб 2'!B27</f>
        <v>Q5942A</v>
      </c>
      <c r="C30" s="46" t="e">
        <f>'Таб 2'!#REF!</f>
        <v>#REF!</v>
      </c>
      <c r="D30" s="47" t="e">
        <f>'Таб 2'!#REF!</f>
        <v>#REF!</v>
      </c>
      <c r="E30" s="47" t="e">
        <f>'Таб 2'!#REF!</f>
        <v>#REF!</v>
      </c>
      <c r="F30" s="47" t="e">
        <f t="shared" si="3"/>
        <v>#REF!</v>
      </c>
      <c r="G30" s="45">
        <v>450</v>
      </c>
      <c r="H30" s="48">
        <v>1.0064</v>
      </c>
      <c r="I30" s="45">
        <f t="shared" si="6"/>
        <v>452.88</v>
      </c>
      <c r="J30" s="59" t="e">
        <f t="shared" si="4"/>
        <v>#REF!</v>
      </c>
      <c r="K30" s="62">
        <v>1</v>
      </c>
      <c r="L30" s="60" t="e">
        <f t="shared" si="5"/>
        <v>#REF!</v>
      </c>
      <c r="M30" s="49" t="e">
        <f t="shared" si="0"/>
        <v>#REF!</v>
      </c>
      <c r="N30" s="49" t="e">
        <f t="shared" si="1"/>
        <v>#REF!</v>
      </c>
      <c r="O30" s="49" t="e">
        <f t="shared" si="2"/>
        <v>#REF!</v>
      </c>
      <c r="P30" s="68" t="e">
        <f t="shared" si="7"/>
        <v>#REF!</v>
      </c>
    </row>
    <row r="31" spans="1:16" s="49" customFormat="1" ht="18.75">
      <c r="A31" s="11">
        <v>23</v>
      </c>
      <c r="B31" s="56" t="str">
        <f>'Таб 2'!B28</f>
        <v>Q5942X</v>
      </c>
      <c r="C31" s="46" t="e">
        <f>'Таб 2'!#REF!</f>
        <v>#REF!</v>
      </c>
      <c r="D31" s="47" t="e">
        <f>'Таб 2'!#REF!</f>
        <v>#REF!</v>
      </c>
      <c r="E31" s="47" t="e">
        <f>'Таб 2'!#REF!</f>
        <v>#REF!</v>
      </c>
      <c r="F31" s="47" t="e">
        <f t="shared" si="3"/>
        <v>#REF!</v>
      </c>
      <c r="G31" s="45">
        <v>510</v>
      </c>
      <c r="H31" s="48">
        <v>1.0064</v>
      </c>
      <c r="I31" s="45">
        <f t="shared" si="6"/>
        <v>513.26</v>
      </c>
      <c r="J31" s="59" t="e">
        <f t="shared" si="4"/>
        <v>#REF!</v>
      </c>
      <c r="K31" s="62">
        <v>1</v>
      </c>
      <c r="L31" s="60" t="e">
        <f t="shared" si="5"/>
        <v>#REF!</v>
      </c>
      <c r="M31" s="49" t="e">
        <f t="shared" si="0"/>
        <v>#REF!</v>
      </c>
      <c r="N31" s="49" t="e">
        <f t="shared" si="1"/>
        <v>#REF!</v>
      </c>
      <c r="O31" s="49" t="e">
        <f t="shared" si="2"/>
        <v>#REF!</v>
      </c>
      <c r="P31" s="68" t="e">
        <f t="shared" si="7"/>
        <v>#REF!</v>
      </c>
    </row>
    <row r="32" spans="1:16" s="49" customFormat="1" ht="18.75">
      <c r="A32" s="11">
        <v>24</v>
      </c>
      <c r="B32" s="56" t="str">
        <f>'Таб 2'!B29</f>
        <v>CE255A</v>
      </c>
      <c r="C32" s="46" t="e">
        <f>'Таб 2'!#REF!</f>
        <v>#REF!</v>
      </c>
      <c r="D32" s="47" t="e">
        <f>'Таб 2'!#REF!</f>
        <v>#REF!</v>
      </c>
      <c r="E32" s="47" t="e">
        <f>'Таб 2'!#REF!</f>
        <v>#REF!</v>
      </c>
      <c r="F32" s="47" t="e">
        <f t="shared" si="3"/>
        <v>#REF!</v>
      </c>
      <c r="G32" s="45">
        <v>360</v>
      </c>
      <c r="H32" s="48">
        <v>1.0064</v>
      </c>
      <c r="I32" s="45">
        <f t="shared" si="6"/>
        <v>362.3</v>
      </c>
      <c r="J32" s="59" t="e">
        <f t="shared" si="4"/>
        <v>#REF!</v>
      </c>
      <c r="K32" s="62">
        <v>1</v>
      </c>
      <c r="L32" s="60" t="e">
        <f t="shared" si="5"/>
        <v>#REF!</v>
      </c>
      <c r="M32" s="49" t="e">
        <f t="shared" si="0"/>
        <v>#REF!</v>
      </c>
      <c r="N32" s="49" t="e">
        <f t="shared" si="1"/>
        <v>#REF!</v>
      </c>
      <c r="O32" s="49" t="e">
        <f t="shared" si="2"/>
        <v>#REF!</v>
      </c>
      <c r="P32" s="68" t="e">
        <f t="shared" si="7"/>
        <v>#REF!</v>
      </c>
    </row>
    <row r="33" spans="1:16" s="49" customFormat="1" ht="18.75">
      <c r="A33" s="11">
        <v>25</v>
      </c>
      <c r="B33" s="56" t="str">
        <f>'Таб 2'!B30</f>
        <v>CF226A</v>
      </c>
      <c r="C33" s="46" t="e">
        <f>'Таб 2'!#REF!</f>
        <v>#REF!</v>
      </c>
      <c r="D33" s="47" t="e">
        <f>'Таб 2'!#REF!</f>
        <v>#REF!</v>
      </c>
      <c r="E33" s="47" t="e">
        <f>'Таб 2'!#REF!</f>
        <v>#REF!</v>
      </c>
      <c r="F33" s="47" t="e">
        <f t="shared" si="3"/>
        <v>#REF!</v>
      </c>
      <c r="G33" s="45">
        <v>210</v>
      </c>
      <c r="H33" s="48">
        <v>1.0064</v>
      </c>
      <c r="I33" s="45">
        <f t="shared" si="6"/>
        <v>211.34</v>
      </c>
      <c r="J33" s="59" t="e">
        <f t="shared" si="4"/>
        <v>#REF!</v>
      </c>
      <c r="K33" s="62">
        <v>1</v>
      </c>
      <c r="L33" s="60" t="e">
        <f t="shared" si="5"/>
        <v>#REF!</v>
      </c>
      <c r="M33" s="49" t="e">
        <f t="shared" si="0"/>
        <v>#REF!</v>
      </c>
      <c r="N33" s="49" t="e">
        <f t="shared" si="1"/>
        <v>#REF!</v>
      </c>
      <c r="O33" s="49" t="e">
        <f t="shared" si="2"/>
        <v>#REF!</v>
      </c>
      <c r="P33" s="68" t="e">
        <f t="shared" si="7"/>
        <v>#REF!</v>
      </c>
    </row>
    <row r="34" spans="1:16" s="49" customFormat="1" ht="18.75">
      <c r="A34" s="11">
        <v>26</v>
      </c>
      <c r="B34" s="56" t="str">
        <f>'Таб 2'!B31</f>
        <v>CF230A</v>
      </c>
      <c r="C34" s="46" t="e">
        <f>'Таб 2'!#REF!</f>
        <v>#REF!</v>
      </c>
      <c r="D34" s="47" t="e">
        <f>'Таб 2'!#REF!</f>
        <v>#REF!</v>
      </c>
      <c r="E34" s="47" t="e">
        <f>'Таб 2'!#REF!</f>
        <v>#REF!</v>
      </c>
      <c r="F34" s="47" t="e">
        <f t="shared" si="3"/>
        <v>#REF!</v>
      </c>
      <c r="G34" s="45">
        <v>330</v>
      </c>
      <c r="H34" s="48">
        <v>1.0064</v>
      </c>
      <c r="I34" s="45">
        <f t="shared" si="6"/>
        <v>332.11</v>
      </c>
      <c r="J34" s="59" t="e">
        <f t="shared" si="4"/>
        <v>#REF!</v>
      </c>
      <c r="K34" s="62">
        <v>1</v>
      </c>
      <c r="L34" s="60" t="e">
        <f t="shared" si="5"/>
        <v>#REF!</v>
      </c>
      <c r="M34" s="49" t="e">
        <f t="shared" si="0"/>
        <v>#REF!</v>
      </c>
      <c r="N34" s="49" t="e">
        <f t="shared" si="1"/>
        <v>#REF!</v>
      </c>
      <c r="O34" s="49" t="e">
        <f t="shared" si="2"/>
        <v>#REF!</v>
      </c>
      <c r="P34" s="68" t="e">
        <f t="shared" si="7"/>
        <v>#REF!</v>
      </c>
    </row>
    <row r="35" spans="1:16" s="49" customFormat="1" ht="18.75">
      <c r="A35" s="11">
        <v>27</v>
      </c>
      <c r="B35" s="56" t="str">
        <f>'Таб 2'!B32</f>
        <v>TK1140</v>
      </c>
      <c r="C35" s="46" t="e">
        <f>'Таб 2'!#REF!</f>
        <v>#REF!</v>
      </c>
      <c r="D35" s="47" t="e">
        <f>'Таб 2'!#REF!</f>
        <v>#REF!</v>
      </c>
      <c r="E35" s="47" t="e">
        <f>'Таб 2'!#REF!</f>
        <v>#REF!</v>
      </c>
      <c r="F35" s="47" t="e">
        <f t="shared" si="3"/>
        <v>#REF!</v>
      </c>
      <c r="G35" s="45">
        <v>780</v>
      </c>
      <c r="H35" s="48">
        <v>1.0064</v>
      </c>
      <c r="I35" s="45">
        <f t="shared" si="6"/>
        <v>784.99</v>
      </c>
      <c r="J35" s="59" t="e">
        <f t="shared" si="4"/>
        <v>#REF!</v>
      </c>
      <c r="K35" s="62">
        <v>1</v>
      </c>
      <c r="L35" s="60" t="e">
        <f t="shared" si="5"/>
        <v>#REF!</v>
      </c>
      <c r="M35" s="49" t="e">
        <f t="shared" si="0"/>
        <v>#REF!</v>
      </c>
      <c r="N35" s="49" t="e">
        <f t="shared" si="1"/>
        <v>#REF!</v>
      </c>
      <c r="O35" s="49" t="e">
        <f t="shared" si="2"/>
        <v>#REF!</v>
      </c>
      <c r="P35" s="68" t="e">
        <f t="shared" si="7"/>
        <v>#REF!</v>
      </c>
    </row>
    <row r="36" spans="1:16" s="49" customFormat="1" ht="18.75">
      <c r="A36" s="11">
        <v>28</v>
      </c>
      <c r="B36" s="56" t="str">
        <f>'Таб 2'!B33</f>
        <v>TK1130</v>
      </c>
      <c r="C36" s="46" t="e">
        <f>'Таб 2'!#REF!</f>
        <v>#REF!</v>
      </c>
      <c r="D36" s="47" t="e">
        <f>'Таб 2'!#REF!</f>
        <v>#REF!</v>
      </c>
      <c r="E36" s="47" t="e">
        <f>'Таб 2'!#REF!</f>
        <v>#REF!</v>
      </c>
      <c r="F36" s="47" t="e">
        <f t="shared" si="3"/>
        <v>#REF!</v>
      </c>
      <c r="G36" s="45">
        <v>480</v>
      </c>
      <c r="H36" s="48">
        <v>1.0064</v>
      </c>
      <c r="I36" s="45">
        <f t="shared" si="6"/>
        <v>483.07</v>
      </c>
      <c r="J36" s="59" t="e">
        <f t="shared" si="4"/>
        <v>#REF!</v>
      </c>
      <c r="K36" s="62">
        <v>1</v>
      </c>
      <c r="L36" s="60" t="e">
        <f t="shared" si="5"/>
        <v>#REF!</v>
      </c>
      <c r="M36" s="49" t="e">
        <f t="shared" si="0"/>
        <v>#REF!</v>
      </c>
      <c r="N36" s="49" t="e">
        <f t="shared" si="1"/>
        <v>#REF!</v>
      </c>
      <c r="O36" s="49" t="e">
        <f t="shared" si="2"/>
        <v>#REF!</v>
      </c>
      <c r="P36" s="68" t="e">
        <f t="shared" si="7"/>
        <v>#REF!</v>
      </c>
    </row>
    <row r="37" spans="1:16" s="49" customFormat="1" ht="18.75">
      <c r="A37" s="11">
        <v>29</v>
      </c>
      <c r="B37" s="56" t="str">
        <f>'Таб 2'!B34</f>
        <v>TK1150</v>
      </c>
      <c r="C37" s="46" t="e">
        <f>'Таб 2'!#REF!</f>
        <v>#REF!</v>
      </c>
      <c r="D37" s="47" t="e">
        <f>'Таб 2'!#REF!</f>
        <v>#REF!</v>
      </c>
      <c r="E37" s="47" t="e">
        <f>'Таб 2'!#REF!</f>
        <v>#REF!</v>
      </c>
      <c r="F37" s="47" t="e">
        <f t="shared" si="3"/>
        <v>#REF!</v>
      </c>
      <c r="G37" s="45">
        <v>480</v>
      </c>
      <c r="H37" s="48">
        <v>1.0064</v>
      </c>
      <c r="I37" s="45">
        <f t="shared" si="6"/>
        <v>483.07</v>
      </c>
      <c r="J37" s="59" t="e">
        <f t="shared" si="4"/>
        <v>#REF!</v>
      </c>
      <c r="K37" s="62">
        <v>1</v>
      </c>
      <c r="L37" s="60" t="e">
        <f t="shared" si="5"/>
        <v>#REF!</v>
      </c>
      <c r="M37" s="49" t="e">
        <f t="shared" si="0"/>
        <v>#REF!</v>
      </c>
      <c r="N37" s="49" t="e">
        <f t="shared" si="1"/>
        <v>#REF!</v>
      </c>
      <c r="O37" s="49" t="e">
        <f t="shared" si="2"/>
        <v>#REF!</v>
      </c>
      <c r="P37" s="68" t="e">
        <f t="shared" si="7"/>
        <v>#REF!</v>
      </c>
    </row>
    <row r="38" spans="1:16" s="49" customFormat="1" ht="18.75">
      <c r="A38" s="11">
        <v>30</v>
      </c>
      <c r="B38" s="56" t="str">
        <f>'Таб 2'!B35</f>
        <v>MLT-D104L</v>
      </c>
      <c r="C38" s="46" t="e">
        <f>'Таб 2'!#REF!</f>
        <v>#REF!</v>
      </c>
      <c r="D38" s="47" t="e">
        <f>'Таб 2'!#REF!</f>
        <v>#REF!</v>
      </c>
      <c r="E38" s="47" t="e">
        <f>'Таб 2'!#REF!</f>
        <v>#REF!</v>
      </c>
      <c r="F38" s="47" t="e">
        <f t="shared" si="3"/>
        <v>#REF!</v>
      </c>
      <c r="G38" s="45">
        <v>210</v>
      </c>
      <c r="H38" s="48">
        <v>1.0064</v>
      </c>
      <c r="I38" s="45">
        <f t="shared" si="6"/>
        <v>211.34</v>
      </c>
      <c r="J38" s="59" t="e">
        <f t="shared" si="4"/>
        <v>#REF!</v>
      </c>
      <c r="K38" s="62">
        <v>1</v>
      </c>
      <c r="L38" s="60" t="e">
        <f t="shared" si="5"/>
        <v>#REF!</v>
      </c>
      <c r="M38" s="49" t="e">
        <f t="shared" si="0"/>
        <v>#REF!</v>
      </c>
      <c r="N38" s="49" t="e">
        <f t="shared" si="1"/>
        <v>#REF!</v>
      </c>
      <c r="O38" s="49" t="e">
        <f t="shared" si="2"/>
        <v>#REF!</v>
      </c>
      <c r="P38" s="68" t="e">
        <f t="shared" si="7"/>
        <v>#REF!</v>
      </c>
    </row>
    <row r="39" spans="1:16" s="49" customFormat="1" ht="18.75">
      <c r="A39" s="11">
        <v>31</v>
      </c>
      <c r="B39" s="56" t="str">
        <f>'Таб 2'!B36</f>
        <v>MLT-D105L</v>
      </c>
      <c r="C39" s="46" t="e">
        <f>'Таб 2'!#REF!</f>
        <v>#REF!</v>
      </c>
      <c r="D39" s="47" t="e">
        <f>'Таб 2'!#REF!</f>
        <v>#REF!</v>
      </c>
      <c r="E39" s="47" t="e">
        <f>'Таб 2'!#REF!</f>
        <v>#REF!</v>
      </c>
      <c r="F39" s="47" t="e">
        <f t="shared" si="3"/>
        <v>#REF!</v>
      </c>
      <c r="G39" s="45">
        <v>270</v>
      </c>
      <c r="H39" s="48">
        <v>1.0064</v>
      </c>
      <c r="I39" s="45">
        <f t="shared" si="6"/>
        <v>271.73</v>
      </c>
      <c r="J39" s="59" t="e">
        <f t="shared" si="4"/>
        <v>#REF!</v>
      </c>
      <c r="K39" s="62">
        <v>1</v>
      </c>
      <c r="L39" s="60" t="e">
        <f t="shared" si="5"/>
        <v>#REF!</v>
      </c>
      <c r="M39" s="49" t="e">
        <f t="shared" si="0"/>
        <v>#REF!</v>
      </c>
      <c r="N39" s="49" t="e">
        <f t="shared" si="1"/>
        <v>#REF!</v>
      </c>
      <c r="O39" s="49" t="e">
        <f t="shared" si="2"/>
        <v>#REF!</v>
      </c>
      <c r="P39" s="68" t="e">
        <f t="shared" si="7"/>
        <v>#REF!</v>
      </c>
    </row>
    <row r="40" spans="1:16" s="49" customFormat="1" ht="18.75">
      <c r="A40" s="11">
        <v>32</v>
      </c>
      <c r="B40" s="56" t="str">
        <f>'Таб 2'!B37</f>
        <v>106R01487</v>
      </c>
      <c r="C40" s="46" t="e">
        <f>'Таб 2'!#REF!</f>
        <v>#REF!</v>
      </c>
      <c r="D40" s="47" t="e">
        <f>'Таб 2'!#REF!</f>
        <v>#REF!</v>
      </c>
      <c r="E40" s="47" t="e">
        <f>'Таб 2'!#REF!</f>
        <v>#REF!</v>
      </c>
      <c r="F40" s="47" t="e">
        <f t="shared" si="3"/>
        <v>#REF!</v>
      </c>
      <c r="G40" s="45">
        <v>270</v>
      </c>
      <c r="H40" s="48">
        <v>1.0064</v>
      </c>
      <c r="I40" s="45">
        <f t="shared" si="6"/>
        <v>271.73</v>
      </c>
      <c r="J40" s="59" t="e">
        <f t="shared" si="4"/>
        <v>#REF!</v>
      </c>
      <c r="K40" s="62">
        <v>1</v>
      </c>
      <c r="L40" s="60" t="e">
        <f t="shared" si="5"/>
        <v>#REF!</v>
      </c>
      <c r="M40" s="49" t="e">
        <f aca="true" t="shared" si="8" ref="M40:M71">C40*K40</f>
        <v>#REF!</v>
      </c>
      <c r="N40" s="49" t="e">
        <f aca="true" t="shared" si="9" ref="N40:N71">D40*K40</f>
        <v>#REF!</v>
      </c>
      <c r="O40" s="49" t="e">
        <f aca="true" t="shared" si="10" ref="O40:O71">E40*K40</f>
        <v>#REF!</v>
      </c>
      <c r="P40" s="68" t="e">
        <f t="shared" si="7"/>
        <v>#REF!</v>
      </c>
    </row>
    <row r="41" spans="1:16" s="49" customFormat="1" ht="18.75">
      <c r="A41" s="11">
        <v>33</v>
      </c>
      <c r="B41" s="56" t="str">
        <f>'Таб 2'!B38</f>
        <v>106R02773</v>
      </c>
      <c r="C41" s="46" t="e">
        <f>'Таб 2'!#REF!</f>
        <v>#REF!</v>
      </c>
      <c r="D41" s="47" t="e">
        <f>'Таб 2'!#REF!</f>
        <v>#REF!</v>
      </c>
      <c r="E41" s="47" t="e">
        <f>'Таб 2'!#REF!</f>
        <v>#REF!</v>
      </c>
      <c r="F41" s="47" t="e">
        <f t="shared" si="3"/>
        <v>#REF!</v>
      </c>
      <c r="G41" s="45">
        <v>288</v>
      </c>
      <c r="H41" s="48">
        <v>1.0064</v>
      </c>
      <c r="I41" s="45">
        <f t="shared" si="6"/>
        <v>289.84</v>
      </c>
      <c r="J41" s="59" t="e">
        <f t="shared" si="4"/>
        <v>#REF!</v>
      </c>
      <c r="K41" s="62">
        <v>1</v>
      </c>
      <c r="L41" s="60" t="e">
        <f t="shared" si="5"/>
        <v>#REF!</v>
      </c>
      <c r="M41" s="49" t="e">
        <f t="shared" si="8"/>
        <v>#REF!</v>
      </c>
      <c r="N41" s="49" t="e">
        <f t="shared" si="9"/>
        <v>#REF!</v>
      </c>
      <c r="O41" s="49" t="e">
        <f t="shared" si="10"/>
        <v>#REF!</v>
      </c>
      <c r="P41" s="68" t="e">
        <f t="shared" si="7"/>
        <v>#REF!</v>
      </c>
    </row>
    <row r="42" spans="1:16" s="49" customFormat="1" ht="18.75">
      <c r="A42" s="11">
        <v>34</v>
      </c>
      <c r="B42" s="56" t="str">
        <f>'Таб 2'!B39</f>
        <v>Xerox 6600/6605</v>
      </c>
      <c r="C42" s="46" t="e">
        <f>'Таб 2'!#REF!</f>
        <v>#REF!</v>
      </c>
      <c r="D42" s="47" t="e">
        <f>'Таб 2'!#REF!</f>
        <v>#REF!</v>
      </c>
      <c r="E42" s="47" t="e">
        <f>'Таб 2'!#REF!</f>
        <v>#REF!</v>
      </c>
      <c r="F42" s="47" t="e">
        <f t="shared" si="3"/>
        <v>#REF!</v>
      </c>
      <c r="G42" s="45">
        <v>900</v>
      </c>
      <c r="H42" s="48">
        <v>1.0064</v>
      </c>
      <c r="I42" s="45">
        <f t="shared" si="6"/>
        <v>905.76</v>
      </c>
      <c r="J42" s="59" t="e">
        <f t="shared" si="4"/>
        <v>#REF!</v>
      </c>
      <c r="K42" s="62">
        <v>1</v>
      </c>
      <c r="L42" s="60" t="e">
        <f t="shared" si="5"/>
        <v>#REF!</v>
      </c>
      <c r="M42" s="49" t="e">
        <f t="shared" si="8"/>
        <v>#REF!</v>
      </c>
      <c r="N42" s="49" t="e">
        <f t="shared" si="9"/>
        <v>#REF!</v>
      </c>
      <c r="O42" s="49" t="e">
        <f t="shared" si="10"/>
        <v>#REF!</v>
      </c>
      <c r="P42" s="69" t="e">
        <f t="shared" si="7"/>
        <v>#REF!</v>
      </c>
    </row>
    <row r="43" spans="1:16" s="49" customFormat="1" ht="18.75">
      <c r="A43" s="11">
        <v>35</v>
      </c>
      <c r="B43" s="56" t="str">
        <f>'Таб 2'!B40</f>
        <v>106R01378</v>
      </c>
      <c r="C43" s="46" t="e">
        <f>'Таб 2'!#REF!</f>
        <v>#REF!</v>
      </c>
      <c r="D43" s="47" t="e">
        <f>'Таб 2'!#REF!</f>
        <v>#REF!</v>
      </c>
      <c r="E43" s="47" t="e">
        <f>'Таб 2'!#REF!</f>
        <v>#REF!</v>
      </c>
      <c r="F43" s="47" t="e">
        <f t="shared" si="3"/>
        <v>#REF!</v>
      </c>
      <c r="G43" s="45">
        <v>900</v>
      </c>
      <c r="H43" s="48">
        <v>1.0064</v>
      </c>
      <c r="I43" s="45">
        <f t="shared" si="6"/>
        <v>905.76</v>
      </c>
      <c r="J43" s="59" t="e">
        <f t="shared" si="4"/>
        <v>#REF!</v>
      </c>
      <c r="K43" s="62">
        <v>1</v>
      </c>
      <c r="L43" s="60" t="e">
        <f t="shared" si="5"/>
        <v>#REF!</v>
      </c>
      <c r="M43" s="49" t="e">
        <f t="shared" si="8"/>
        <v>#REF!</v>
      </c>
      <c r="N43" s="49" t="e">
        <f t="shared" si="9"/>
        <v>#REF!</v>
      </c>
      <c r="O43" s="49" t="e">
        <f t="shared" si="10"/>
        <v>#REF!</v>
      </c>
      <c r="P43" s="68" t="e">
        <f t="shared" si="7"/>
        <v>#REF!</v>
      </c>
    </row>
    <row r="44" spans="1:16" s="49" customFormat="1" ht="18.75">
      <c r="A44" s="11">
        <v>36</v>
      </c>
      <c r="B44" s="56" t="str">
        <f>'Таб 2'!B41</f>
        <v>106R03621</v>
      </c>
      <c r="C44" s="46" t="e">
        <f>'Таб 2'!#REF!</f>
        <v>#REF!</v>
      </c>
      <c r="D44" s="47" t="e">
        <f>'Таб 2'!#REF!</f>
        <v>#REF!</v>
      </c>
      <c r="E44" s="47" t="e">
        <f>'Таб 2'!#REF!</f>
        <v>#REF!</v>
      </c>
      <c r="F44" s="47" t="e">
        <f t="shared" si="3"/>
        <v>#REF!</v>
      </c>
      <c r="G44" s="45">
        <v>600</v>
      </c>
      <c r="H44" s="48">
        <v>1.0064</v>
      </c>
      <c r="I44" s="45">
        <f t="shared" si="6"/>
        <v>603.84</v>
      </c>
      <c r="J44" s="59" t="e">
        <f t="shared" si="4"/>
        <v>#REF!</v>
      </c>
      <c r="K44" s="62">
        <v>1</v>
      </c>
      <c r="L44" s="60" t="e">
        <f t="shared" si="5"/>
        <v>#REF!</v>
      </c>
      <c r="M44" s="49" t="e">
        <f t="shared" si="8"/>
        <v>#REF!</v>
      </c>
      <c r="N44" s="49" t="e">
        <f t="shared" si="9"/>
        <v>#REF!</v>
      </c>
      <c r="O44" s="49" t="e">
        <f t="shared" si="10"/>
        <v>#REF!</v>
      </c>
      <c r="P44" s="69" t="e">
        <f t="shared" si="7"/>
        <v>#REF!</v>
      </c>
    </row>
    <row r="45" spans="1:16" s="49" customFormat="1" ht="18.75">
      <c r="A45" s="11">
        <v>37</v>
      </c>
      <c r="B45" s="56" t="str">
        <f>'Таб 2'!B42</f>
        <v>106R02778</v>
      </c>
      <c r="C45" s="46" t="e">
        <f>'Таб 2'!#REF!</f>
        <v>#REF!</v>
      </c>
      <c r="D45" s="47" t="e">
        <f>'Таб 2'!#REF!</f>
        <v>#REF!</v>
      </c>
      <c r="E45" s="47" t="e">
        <f>'Таб 2'!#REF!</f>
        <v>#REF!</v>
      </c>
      <c r="F45" s="47" t="e">
        <f t="shared" si="3"/>
        <v>#REF!</v>
      </c>
      <c r="G45" s="45">
        <v>900</v>
      </c>
      <c r="H45" s="48">
        <v>1.0064</v>
      </c>
      <c r="I45" s="45">
        <f t="shared" si="6"/>
        <v>905.76</v>
      </c>
      <c r="J45" s="59" t="e">
        <f t="shared" si="4"/>
        <v>#REF!</v>
      </c>
      <c r="K45" s="62">
        <v>1</v>
      </c>
      <c r="L45" s="60" t="e">
        <f t="shared" si="5"/>
        <v>#REF!</v>
      </c>
      <c r="M45" s="49" t="e">
        <f t="shared" si="8"/>
        <v>#REF!</v>
      </c>
      <c r="N45" s="49" t="e">
        <f t="shared" si="9"/>
        <v>#REF!</v>
      </c>
      <c r="O45" s="49" t="e">
        <f t="shared" si="10"/>
        <v>#REF!</v>
      </c>
      <c r="P45" s="68" t="e">
        <f t="shared" si="7"/>
        <v>#REF!</v>
      </c>
    </row>
    <row r="46" spans="1:16" s="49" customFormat="1" ht="18.75">
      <c r="A46" s="11">
        <v>38</v>
      </c>
      <c r="B46" s="56" t="str">
        <f>'Таб 2'!B43</f>
        <v>108R00794</v>
      </c>
      <c r="C46" s="46" t="e">
        <f>'Таб 2'!#REF!</f>
        <v>#REF!</v>
      </c>
      <c r="D46" s="47" t="e">
        <f>'Таб 2'!#REF!</f>
        <v>#REF!</v>
      </c>
      <c r="E46" s="47" t="e">
        <f>'Таб 2'!#REF!</f>
        <v>#REF!</v>
      </c>
      <c r="F46" s="47" t="e">
        <f t="shared" si="3"/>
        <v>#REF!</v>
      </c>
      <c r="G46" s="45">
        <v>600</v>
      </c>
      <c r="H46" s="48">
        <v>1.0064</v>
      </c>
      <c r="I46" s="45">
        <f t="shared" si="6"/>
        <v>603.84</v>
      </c>
      <c r="J46" s="59" t="e">
        <f t="shared" si="4"/>
        <v>#REF!</v>
      </c>
      <c r="K46" s="62">
        <v>1</v>
      </c>
      <c r="L46" s="60" t="e">
        <f t="shared" si="5"/>
        <v>#REF!</v>
      </c>
      <c r="M46" s="49" t="e">
        <f t="shared" si="8"/>
        <v>#REF!</v>
      </c>
      <c r="N46" s="49" t="e">
        <f t="shared" si="9"/>
        <v>#REF!</v>
      </c>
      <c r="O46" s="49" t="e">
        <f t="shared" si="10"/>
        <v>#REF!</v>
      </c>
      <c r="P46" s="68" t="e">
        <f t="shared" si="7"/>
        <v>#REF!</v>
      </c>
    </row>
    <row r="47" spans="1:16" s="49" customFormat="1" ht="18.75">
      <c r="A47" s="11">
        <v>39</v>
      </c>
      <c r="B47" s="56" t="str">
        <f>'Таб 2'!B44</f>
        <v>Panasonic KX MB1500</v>
      </c>
      <c r="C47" s="46" t="e">
        <f>'Таб 2'!#REF!</f>
        <v>#REF!</v>
      </c>
      <c r="D47" s="47" t="e">
        <f>'Таб 2'!#REF!</f>
        <v>#REF!</v>
      </c>
      <c r="E47" s="47" t="e">
        <f>'Таб 2'!#REF!</f>
        <v>#REF!</v>
      </c>
      <c r="F47" s="47" t="e">
        <f t="shared" si="3"/>
        <v>#REF!</v>
      </c>
      <c r="G47" s="45">
        <v>420</v>
      </c>
      <c r="H47" s="48">
        <v>1.0064</v>
      </c>
      <c r="I47" s="45">
        <f t="shared" si="6"/>
        <v>422.69</v>
      </c>
      <c r="J47" s="59" t="e">
        <f t="shared" si="4"/>
        <v>#REF!</v>
      </c>
      <c r="K47" s="62">
        <v>1</v>
      </c>
      <c r="L47" s="60" t="e">
        <f t="shared" si="5"/>
        <v>#REF!</v>
      </c>
      <c r="M47" s="49" t="e">
        <f t="shared" si="8"/>
        <v>#REF!</v>
      </c>
      <c r="N47" s="49" t="e">
        <f t="shared" si="9"/>
        <v>#REF!</v>
      </c>
      <c r="O47" s="49" t="e">
        <f t="shared" si="10"/>
        <v>#REF!</v>
      </c>
      <c r="P47" s="68" t="e">
        <f t="shared" si="7"/>
        <v>#REF!</v>
      </c>
    </row>
    <row r="48" spans="1:16" s="49" customFormat="1" ht="18.75">
      <c r="A48" s="11">
        <v>40</v>
      </c>
      <c r="B48" s="56" t="str">
        <f>'Таб 2'!B45</f>
        <v>Oki 6200</v>
      </c>
      <c r="C48" s="46" t="e">
        <f>'Таб 2'!#REF!</f>
        <v>#REF!</v>
      </c>
      <c r="D48" s="47" t="e">
        <f>'Таб 2'!#REF!</f>
        <v>#REF!</v>
      </c>
      <c r="E48" s="47" t="e">
        <f>'Таб 2'!#REF!</f>
        <v>#REF!</v>
      </c>
      <c r="F48" s="47" t="e">
        <f t="shared" si="3"/>
        <v>#REF!</v>
      </c>
      <c r="G48" s="45">
        <v>420</v>
      </c>
      <c r="H48" s="48">
        <v>1.0064</v>
      </c>
      <c r="I48" s="45">
        <f t="shared" si="6"/>
        <v>422.69</v>
      </c>
      <c r="J48" s="59" t="e">
        <f t="shared" si="4"/>
        <v>#REF!</v>
      </c>
      <c r="K48" s="62">
        <v>1</v>
      </c>
      <c r="L48" s="60" t="e">
        <f t="shared" si="5"/>
        <v>#REF!</v>
      </c>
      <c r="M48" s="49" t="e">
        <f t="shared" si="8"/>
        <v>#REF!</v>
      </c>
      <c r="N48" s="49" t="e">
        <f t="shared" si="9"/>
        <v>#REF!</v>
      </c>
      <c r="O48" s="49" t="e">
        <f t="shared" si="10"/>
        <v>#REF!</v>
      </c>
      <c r="P48" s="69" t="e">
        <f t="shared" si="7"/>
        <v>#REF!</v>
      </c>
    </row>
    <row r="49" spans="1:16" s="49" customFormat="1" ht="18.75">
      <c r="A49" s="11">
        <v>41</v>
      </c>
      <c r="B49" s="56" t="str">
        <f>'Таб 2'!B46</f>
        <v>Xerox B205 (без чипа)</v>
      </c>
      <c r="C49" s="46" t="e">
        <f>'Таб 2'!#REF!</f>
        <v>#REF!</v>
      </c>
      <c r="D49" s="47" t="e">
        <f>'Таб 2'!#REF!</f>
        <v>#REF!</v>
      </c>
      <c r="E49" s="47" t="e">
        <f>'Таб 2'!#REF!</f>
        <v>#REF!</v>
      </c>
      <c r="F49" s="47" t="e">
        <f t="shared" si="3"/>
        <v>#REF!</v>
      </c>
      <c r="G49" s="45">
        <v>420</v>
      </c>
      <c r="H49" s="48">
        <v>1.0064</v>
      </c>
      <c r="I49" s="45">
        <f t="shared" si="6"/>
        <v>422.69</v>
      </c>
      <c r="J49" s="59" t="e">
        <f t="shared" si="4"/>
        <v>#REF!</v>
      </c>
      <c r="K49" s="62">
        <v>1</v>
      </c>
      <c r="L49" s="60" t="e">
        <f t="shared" si="5"/>
        <v>#REF!</v>
      </c>
      <c r="M49" s="49" t="e">
        <f t="shared" si="8"/>
        <v>#REF!</v>
      </c>
      <c r="N49" s="49" t="e">
        <f t="shared" si="9"/>
        <v>#REF!</v>
      </c>
      <c r="O49" s="49" t="e">
        <f t="shared" si="10"/>
        <v>#REF!</v>
      </c>
      <c r="P49" s="68" t="e">
        <f t="shared" si="7"/>
        <v>#REF!</v>
      </c>
    </row>
    <row r="50" spans="1:16" s="49" customFormat="1" ht="18.75">
      <c r="A50" s="11">
        <v>42</v>
      </c>
      <c r="B50" s="56" t="str">
        <f>'Таб 2'!B47</f>
        <v>Canon 725</v>
      </c>
      <c r="C50" s="46" t="e">
        <f>'Таб 2'!#REF!</f>
        <v>#REF!</v>
      </c>
      <c r="D50" s="47" t="e">
        <f>'Таб 2'!#REF!</f>
        <v>#REF!</v>
      </c>
      <c r="E50" s="47" t="e">
        <f>'Таб 2'!#REF!</f>
        <v>#REF!</v>
      </c>
      <c r="F50" s="47" t="e">
        <f t="shared" si="3"/>
        <v>#REF!</v>
      </c>
      <c r="G50" s="45">
        <v>180</v>
      </c>
      <c r="H50" s="48">
        <v>1.0064</v>
      </c>
      <c r="I50" s="45">
        <f t="shared" si="6"/>
        <v>181.15</v>
      </c>
      <c r="J50" s="59" t="e">
        <f t="shared" si="4"/>
        <v>#REF!</v>
      </c>
      <c r="K50" s="62">
        <v>2</v>
      </c>
      <c r="L50" s="60" t="e">
        <f t="shared" si="5"/>
        <v>#REF!</v>
      </c>
      <c r="M50" s="49" t="e">
        <f t="shared" si="8"/>
        <v>#REF!</v>
      </c>
      <c r="N50" s="49" t="e">
        <f t="shared" si="9"/>
        <v>#REF!</v>
      </c>
      <c r="O50" s="49" t="e">
        <f t="shared" si="10"/>
        <v>#REF!</v>
      </c>
      <c r="P50" s="68" t="e">
        <f t="shared" si="7"/>
        <v>#REF!</v>
      </c>
    </row>
    <row r="51" spans="1:16" s="49" customFormat="1" ht="18.75">
      <c r="A51" s="11">
        <v>43</v>
      </c>
      <c r="B51" s="56" t="str">
        <f>'Таб 2'!B48</f>
        <v>CF259A(без чипа)</v>
      </c>
      <c r="C51" s="46" t="e">
        <f>'Таб 2'!#REF!</f>
        <v>#REF!</v>
      </c>
      <c r="D51" s="47" t="e">
        <f>'Таб 2'!#REF!</f>
        <v>#REF!</v>
      </c>
      <c r="E51" s="47" t="e">
        <f>'Таб 2'!#REF!</f>
        <v>#REF!</v>
      </c>
      <c r="F51" s="47" t="e">
        <f t="shared" si="3"/>
        <v>#REF!</v>
      </c>
      <c r="G51" s="45">
        <v>252</v>
      </c>
      <c r="H51" s="48">
        <v>1.0064</v>
      </c>
      <c r="I51" s="45">
        <f t="shared" si="6"/>
        <v>253.61</v>
      </c>
      <c r="J51" s="59" t="e">
        <f t="shared" si="4"/>
        <v>#REF!</v>
      </c>
      <c r="K51" s="62">
        <v>1</v>
      </c>
      <c r="L51" s="60" t="e">
        <f t="shared" si="5"/>
        <v>#REF!</v>
      </c>
      <c r="M51" s="49" t="e">
        <f t="shared" si="8"/>
        <v>#REF!</v>
      </c>
      <c r="N51" s="49" t="e">
        <f t="shared" si="9"/>
        <v>#REF!</v>
      </c>
      <c r="O51" s="49" t="e">
        <f t="shared" si="10"/>
        <v>#REF!</v>
      </c>
      <c r="P51" s="68" t="e">
        <f t="shared" si="7"/>
        <v>#REF!</v>
      </c>
    </row>
    <row r="52" spans="1:16" s="49" customFormat="1" ht="18.75">
      <c r="A52" s="11">
        <v>44</v>
      </c>
      <c r="B52" s="56" t="str">
        <f>'Таб 2'!B49</f>
        <v>CF259X(без чипа)</v>
      </c>
      <c r="C52" s="46" t="e">
        <f>'Таб 2'!#REF!</f>
        <v>#REF!</v>
      </c>
      <c r="D52" s="47" t="e">
        <f>'Таб 2'!#REF!</f>
        <v>#REF!</v>
      </c>
      <c r="E52" s="47" t="e">
        <f>'Таб 2'!#REF!</f>
        <v>#REF!</v>
      </c>
      <c r="F52" s="47" t="e">
        <f t="shared" si="3"/>
        <v>#REF!</v>
      </c>
      <c r="G52" s="45">
        <v>360</v>
      </c>
      <c r="H52" s="48">
        <v>1.0064</v>
      </c>
      <c r="I52" s="45">
        <f t="shared" si="6"/>
        <v>362.3</v>
      </c>
      <c r="J52" s="59" t="e">
        <f t="shared" si="4"/>
        <v>#REF!</v>
      </c>
      <c r="K52" s="62">
        <v>1</v>
      </c>
      <c r="L52" s="60" t="e">
        <f t="shared" si="5"/>
        <v>#REF!</v>
      </c>
      <c r="M52" s="49" t="e">
        <f t="shared" si="8"/>
        <v>#REF!</v>
      </c>
      <c r="N52" s="49" t="e">
        <f t="shared" si="9"/>
        <v>#REF!</v>
      </c>
      <c r="O52" s="49" t="e">
        <f t="shared" si="10"/>
        <v>#REF!</v>
      </c>
      <c r="P52" s="68" t="e">
        <f t="shared" si="7"/>
        <v>#REF!</v>
      </c>
    </row>
    <row r="53" spans="1:16" s="49" customFormat="1" ht="18.75">
      <c r="A53" s="11">
        <v>45</v>
      </c>
      <c r="B53" s="56" t="str">
        <f>'Таб 2'!B50</f>
        <v>Lexmark</v>
      </c>
      <c r="C53" s="46" t="e">
        <f>'Таб 2'!#REF!</f>
        <v>#REF!</v>
      </c>
      <c r="D53" s="47" t="e">
        <f>'Таб 2'!#REF!</f>
        <v>#REF!</v>
      </c>
      <c r="E53" s="47" t="e">
        <f>'Таб 2'!#REF!</f>
        <v>#REF!</v>
      </c>
      <c r="F53" s="47" t="e">
        <f t="shared" si="3"/>
        <v>#REF!</v>
      </c>
      <c r="G53" s="45">
        <v>1440</v>
      </c>
      <c r="H53" s="48">
        <v>1.0064</v>
      </c>
      <c r="I53" s="45">
        <f t="shared" si="6"/>
        <v>1449.22</v>
      </c>
      <c r="J53" s="59" t="e">
        <f t="shared" si="4"/>
        <v>#REF!</v>
      </c>
      <c r="K53" s="62">
        <v>1</v>
      </c>
      <c r="L53" s="60" t="e">
        <f t="shared" si="5"/>
        <v>#REF!</v>
      </c>
      <c r="M53" s="49" t="e">
        <f t="shared" si="8"/>
        <v>#REF!</v>
      </c>
      <c r="N53" s="49" t="e">
        <f t="shared" si="9"/>
        <v>#REF!</v>
      </c>
      <c r="O53" s="49" t="e">
        <f t="shared" si="10"/>
        <v>#REF!</v>
      </c>
      <c r="P53" s="68" t="e">
        <f t="shared" si="7"/>
        <v>#REF!</v>
      </c>
    </row>
    <row r="54" spans="1:16" s="49" customFormat="1" ht="18.75">
      <c r="A54" s="11">
        <v>46</v>
      </c>
      <c r="B54" s="56" t="str">
        <f>'Таб 2'!B51</f>
        <v>TN3480</v>
      </c>
      <c r="C54" s="46" t="e">
        <f>'Таб 2'!#REF!</f>
        <v>#REF!</v>
      </c>
      <c r="D54" s="47" t="e">
        <f>'Таб 2'!#REF!</f>
        <v>#REF!</v>
      </c>
      <c r="E54" s="47" t="e">
        <f>'Таб 2'!#REF!</f>
        <v>#REF!</v>
      </c>
      <c r="F54" s="47" t="e">
        <f t="shared" si="3"/>
        <v>#REF!</v>
      </c>
      <c r="G54" s="45">
        <v>432</v>
      </c>
      <c r="H54" s="48">
        <v>1.0064</v>
      </c>
      <c r="I54" s="45">
        <f t="shared" si="6"/>
        <v>434.76</v>
      </c>
      <c r="J54" s="59" t="e">
        <f t="shared" si="4"/>
        <v>#REF!</v>
      </c>
      <c r="K54" s="62">
        <v>1</v>
      </c>
      <c r="L54" s="60" t="e">
        <f t="shared" si="5"/>
        <v>#REF!</v>
      </c>
      <c r="M54" s="49" t="e">
        <f t="shared" si="8"/>
        <v>#REF!</v>
      </c>
      <c r="N54" s="49" t="e">
        <f t="shared" si="9"/>
        <v>#REF!</v>
      </c>
      <c r="O54" s="49" t="e">
        <f t="shared" si="10"/>
        <v>#REF!</v>
      </c>
      <c r="P54" s="68" t="e">
        <f t="shared" si="7"/>
        <v>#REF!</v>
      </c>
    </row>
    <row r="55" spans="1:16" s="49" customFormat="1" ht="18.75">
      <c r="A55" s="11">
        <v>47</v>
      </c>
      <c r="B55" s="56" t="str">
        <f>'Таб 2'!B52</f>
        <v>TN2375</v>
      </c>
      <c r="C55" s="46" t="e">
        <f>'Таб 2'!#REF!</f>
        <v>#REF!</v>
      </c>
      <c r="D55" s="47" t="e">
        <f>'Таб 2'!#REF!</f>
        <v>#REF!</v>
      </c>
      <c r="E55" s="47" t="e">
        <f>'Таб 2'!#REF!</f>
        <v>#REF!</v>
      </c>
      <c r="F55" s="47" t="e">
        <f t="shared" si="3"/>
        <v>#REF!</v>
      </c>
      <c r="G55" s="45">
        <v>300</v>
      </c>
      <c r="H55" s="48">
        <v>1.0064</v>
      </c>
      <c r="I55" s="45">
        <f t="shared" si="6"/>
        <v>301.92</v>
      </c>
      <c r="J55" s="59" t="e">
        <f t="shared" si="4"/>
        <v>#REF!</v>
      </c>
      <c r="K55" s="62">
        <v>1</v>
      </c>
      <c r="L55" s="60" t="e">
        <f t="shared" si="5"/>
        <v>#REF!</v>
      </c>
      <c r="M55" s="49" t="e">
        <f t="shared" si="8"/>
        <v>#REF!</v>
      </c>
      <c r="N55" s="49" t="e">
        <f t="shared" si="9"/>
        <v>#REF!</v>
      </c>
      <c r="O55" s="49" t="e">
        <f t="shared" si="10"/>
        <v>#REF!</v>
      </c>
      <c r="P55" s="68" t="e">
        <f t="shared" si="7"/>
        <v>#REF!</v>
      </c>
    </row>
    <row r="56" spans="1:16" s="49" customFormat="1" ht="28.5">
      <c r="A56" s="11"/>
      <c r="B56" s="57" t="str">
        <f>'Таб 2'!B53</f>
        <v>Восстановление картриджей (заправка+ремонт)</v>
      </c>
      <c r="C56" s="46"/>
      <c r="D56" s="47"/>
      <c r="E56" s="47"/>
      <c r="F56" s="47"/>
      <c r="G56" s="45"/>
      <c r="H56" s="48"/>
      <c r="I56" s="45"/>
      <c r="J56" s="47"/>
      <c r="K56" s="63"/>
      <c r="L56" s="42"/>
      <c r="M56" s="49">
        <f t="shared" si="8"/>
        <v>0</v>
      </c>
      <c r="N56" s="49">
        <f t="shared" si="9"/>
        <v>0</v>
      </c>
      <c r="O56" s="49">
        <f t="shared" si="10"/>
        <v>0</v>
      </c>
      <c r="P56" s="68" t="e">
        <f t="shared" si="7"/>
        <v>#DIV/0!</v>
      </c>
    </row>
    <row r="57" spans="1:16" s="49" customFormat="1" ht="18.75">
      <c r="A57" s="11">
        <v>1</v>
      </c>
      <c r="B57" s="56" t="str">
        <f>'Таб 2'!B54</f>
        <v>CE285A</v>
      </c>
      <c r="C57" s="46" t="e">
        <f>'Таб 2'!#REF!</f>
        <v>#REF!</v>
      </c>
      <c r="D57" s="47" t="e">
        <f>'Таб 2'!#REF!</f>
        <v>#REF!</v>
      </c>
      <c r="E57" s="47" t="e">
        <f>'Таб 2'!#REF!</f>
        <v>#REF!</v>
      </c>
      <c r="F57" s="47" t="e">
        <f aca="true" t="shared" si="11" ref="F57:F96">AVERAGE(C57:E57)</f>
        <v>#REF!</v>
      </c>
      <c r="G57" s="45">
        <v>750</v>
      </c>
      <c r="H57" s="48">
        <v>1.0064</v>
      </c>
      <c r="I57" s="45">
        <f t="shared" si="6"/>
        <v>754.8</v>
      </c>
      <c r="J57" s="59" t="e">
        <f t="shared" si="4"/>
        <v>#REF!</v>
      </c>
      <c r="K57" s="62">
        <v>14</v>
      </c>
      <c r="L57" s="60" t="e">
        <f t="shared" si="5"/>
        <v>#REF!</v>
      </c>
      <c r="M57" s="49" t="e">
        <f t="shared" si="8"/>
        <v>#REF!</v>
      </c>
      <c r="N57" s="49" t="e">
        <f t="shared" si="9"/>
        <v>#REF!</v>
      </c>
      <c r="O57" s="49" t="e">
        <f t="shared" si="10"/>
        <v>#REF!</v>
      </c>
      <c r="P57" s="68" t="e">
        <f t="shared" si="7"/>
        <v>#REF!</v>
      </c>
    </row>
    <row r="58" spans="1:16" s="49" customFormat="1" ht="18.75">
      <c r="A58" s="11">
        <v>2</v>
      </c>
      <c r="B58" s="56" t="str">
        <f>'Таб 2'!B55</f>
        <v>C7115A</v>
      </c>
      <c r="C58" s="46" t="e">
        <f>'Таб 2'!#REF!</f>
        <v>#REF!</v>
      </c>
      <c r="D58" s="47" t="e">
        <f>'Таб 2'!#REF!</f>
        <v>#REF!</v>
      </c>
      <c r="E58" s="47" t="e">
        <f>'Таб 2'!#REF!</f>
        <v>#REF!</v>
      </c>
      <c r="F58" s="47" t="e">
        <f t="shared" si="11"/>
        <v>#REF!</v>
      </c>
      <c r="G58" s="45">
        <v>510</v>
      </c>
      <c r="H58" s="48">
        <v>1.0064</v>
      </c>
      <c r="I58" s="45">
        <f t="shared" si="6"/>
        <v>513.26</v>
      </c>
      <c r="J58" s="59" t="e">
        <f t="shared" si="4"/>
        <v>#REF!</v>
      </c>
      <c r="K58" s="64">
        <v>1</v>
      </c>
      <c r="L58" s="60" t="e">
        <f t="shared" si="5"/>
        <v>#REF!</v>
      </c>
      <c r="M58" s="49" t="e">
        <f t="shared" si="8"/>
        <v>#REF!</v>
      </c>
      <c r="N58" s="49" t="e">
        <f t="shared" si="9"/>
        <v>#REF!</v>
      </c>
      <c r="O58" s="49" t="e">
        <f t="shared" si="10"/>
        <v>#REF!</v>
      </c>
      <c r="P58" s="68" t="e">
        <f t="shared" si="7"/>
        <v>#REF!</v>
      </c>
    </row>
    <row r="59" spans="1:16" s="49" customFormat="1" ht="18.75">
      <c r="A59" s="11">
        <v>3</v>
      </c>
      <c r="B59" s="56" t="str">
        <f>'Таб 2'!B56</f>
        <v>Q2612A</v>
      </c>
      <c r="C59" s="46" t="e">
        <f>'Таб 2'!#REF!</f>
        <v>#REF!</v>
      </c>
      <c r="D59" s="47" t="e">
        <f>'Таб 2'!#REF!</f>
        <v>#REF!</v>
      </c>
      <c r="E59" s="47" t="e">
        <f>'Таб 2'!#REF!</f>
        <v>#REF!</v>
      </c>
      <c r="F59" s="47" t="e">
        <f t="shared" si="11"/>
        <v>#REF!</v>
      </c>
      <c r="G59" s="45">
        <v>720</v>
      </c>
      <c r="H59" s="48">
        <v>1.0064</v>
      </c>
      <c r="I59" s="45">
        <f t="shared" si="6"/>
        <v>724.61</v>
      </c>
      <c r="J59" s="59" t="e">
        <f t="shared" si="4"/>
        <v>#REF!</v>
      </c>
      <c r="K59" s="62">
        <v>5</v>
      </c>
      <c r="L59" s="60" t="e">
        <f t="shared" si="5"/>
        <v>#REF!</v>
      </c>
      <c r="M59" s="49" t="e">
        <f t="shared" si="8"/>
        <v>#REF!</v>
      </c>
      <c r="N59" s="49" t="e">
        <f t="shared" si="9"/>
        <v>#REF!</v>
      </c>
      <c r="O59" s="49" t="e">
        <f t="shared" si="10"/>
        <v>#REF!</v>
      </c>
      <c r="P59" s="68" t="e">
        <f t="shared" si="7"/>
        <v>#REF!</v>
      </c>
    </row>
    <row r="60" spans="1:16" s="49" customFormat="1" ht="18.75">
      <c r="A60" s="11">
        <v>4</v>
      </c>
      <c r="B60" s="56" t="str">
        <f>'Таб 2'!B57</f>
        <v>Q2613A</v>
      </c>
      <c r="C60" s="46" t="e">
        <f>'Таб 2'!#REF!</f>
        <v>#REF!</v>
      </c>
      <c r="D60" s="47" t="e">
        <f>'Таб 2'!#REF!</f>
        <v>#REF!</v>
      </c>
      <c r="E60" s="47" t="e">
        <f>'Таб 2'!#REF!</f>
        <v>#REF!</v>
      </c>
      <c r="F60" s="47" t="e">
        <f t="shared" si="11"/>
        <v>#REF!</v>
      </c>
      <c r="G60" s="45">
        <v>450</v>
      </c>
      <c r="H60" s="48">
        <v>1.0064</v>
      </c>
      <c r="I60" s="45">
        <f t="shared" si="6"/>
        <v>452.88</v>
      </c>
      <c r="J60" s="59" t="e">
        <f t="shared" si="4"/>
        <v>#REF!</v>
      </c>
      <c r="K60" s="62">
        <v>1</v>
      </c>
      <c r="L60" s="60" t="e">
        <f t="shared" si="5"/>
        <v>#REF!</v>
      </c>
      <c r="M60" s="49" t="e">
        <f t="shared" si="8"/>
        <v>#REF!</v>
      </c>
      <c r="N60" s="49" t="e">
        <f t="shared" si="9"/>
        <v>#REF!</v>
      </c>
      <c r="O60" s="49" t="e">
        <f t="shared" si="10"/>
        <v>#REF!</v>
      </c>
      <c r="P60" s="68" t="e">
        <f t="shared" si="7"/>
        <v>#REF!</v>
      </c>
    </row>
    <row r="61" spans="1:16" s="49" customFormat="1" ht="18.75">
      <c r="A61" s="11">
        <v>5</v>
      </c>
      <c r="B61" s="56" t="str">
        <f>'Таб 2'!B58</f>
        <v>CF280A</v>
      </c>
      <c r="C61" s="46" t="e">
        <f>'Таб 2'!#REF!</f>
        <v>#REF!</v>
      </c>
      <c r="D61" s="47" t="e">
        <f>'Таб 2'!#REF!</f>
        <v>#REF!</v>
      </c>
      <c r="E61" s="47" t="e">
        <f>'Таб 2'!#REF!</f>
        <v>#REF!</v>
      </c>
      <c r="F61" s="47" t="e">
        <f t="shared" si="11"/>
        <v>#REF!</v>
      </c>
      <c r="G61" s="45">
        <v>780</v>
      </c>
      <c r="H61" s="48">
        <v>1.0064</v>
      </c>
      <c r="I61" s="45">
        <f t="shared" si="6"/>
        <v>784.99</v>
      </c>
      <c r="J61" s="59" t="e">
        <f t="shared" si="4"/>
        <v>#REF!</v>
      </c>
      <c r="K61" s="62">
        <v>3</v>
      </c>
      <c r="L61" s="60" t="e">
        <f t="shared" si="5"/>
        <v>#REF!</v>
      </c>
      <c r="M61" s="49" t="e">
        <f t="shared" si="8"/>
        <v>#REF!</v>
      </c>
      <c r="N61" s="49" t="e">
        <f t="shared" si="9"/>
        <v>#REF!</v>
      </c>
      <c r="O61" s="49" t="e">
        <f t="shared" si="10"/>
        <v>#REF!</v>
      </c>
      <c r="P61" s="68" t="e">
        <f t="shared" si="7"/>
        <v>#REF!</v>
      </c>
    </row>
    <row r="62" spans="1:16" s="49" customFormat="1" ht="18.75">
      <c r="A62" s="11">
        <v>6</v>
      </c>
      <c r="B62" s="56" t="str">
        <f>'Таб 2'!B59</f>
        <v>CF280X</v>
      </c>
      <c r="C62" s="46" t="e">
        <f>'Таб 2'!#REF!</f>
        <v>#REF!</v>
      </c>
      <c r="D62" s="47" t="e">
        <f>'Таб 2'!#REF!</f>
        <v>#REF!</v>
      </c>
      <c r="E62" s="47" t="e">
        <f>'Таб 2'!#REF!</f>
        <v>#REF!</v>
      </c>
      <c r="F62" s="47" t="e">
        <f t="shared" si="11"/>
        <v>#REF!</v>
      </c>
      <c r="G62" s="45">
        <v>840</v>
      </c>
      <c r="H62" s="48">
        <v>1.0064</v>
      </c>
      <c r="I62" s="45">
        <f t="shared" si="6"/>
        <v>845.38</v>
      </c>
      <c r="J62" s="59" t="e">
        <f t="shared" si="4"/>
        <v>#REF!</v>
      </c>
      <c r="K62" s="62">
        <v>1</v>
      </c>
      <c r="L62" s="60" t="e">
        <f t="shared" si="5"/>
        <v>#REF!</v>
      </c>
      <c r="M62" s="49" t="e">
        <f t="shared" si="8"/>
        <v>#REF!</v>
      </c>
      <c r="N62" s="49" t="e">
        <f t="shared" si="9"/>
        <v>#REF!</v>
      </c>
      <c r="O62" s="49" t="e">
        <f t="shared" si="10"/>
        <v>#REF!</v>
      </c>
      <c r="P62" s="68" t="e">
        <f t="shared" si="7"/>
        <v>#REF!</v>
      </c>
    </row>
    <row r="63" spans="1:16" s="49" customFormat="1" ht="18.75">
      <c r="A63" s="11">
        <v>7</v>
      </c>
      <c r="B63" s="56" t="str">
        <f>'Таб 2'!B60</f>
        <v>CE505A</v>
      </c>
      <c r="C63" s="46" t="e">
        <f>'Таб 2'!#REF!</f>
        <v>#REF!</v>
      </c>
      <c r="D63" s="47" t="e">
        <f>'Таб 2'!#REF!</f>
        <v>#REF!</v>
      </c>
      <c r="E63" s="47" t="e">
        <f>'Таб 2'!#REF!</f>
        <v>#REF!</v>
      </c>
      <c r="F63" s="47" t="e">
        <f t="shared" si="11"/>
        <v>#REF!</v>
      </c>
      <c r="G63" s="45">
        <v>780</v>
      </c>
      <c r="H63" s="48">
        <v>1.0064</v>
      </c>
      <c r="I63" s="45">
        <f t="shared" si="6"/>
        <v>784.99</v>
      </c>
      <c r="J63" s="59" t="e">
        <f t="shared" si="4"/>
        <v>#REF!</v>
      </c>
      <c r="K63" s="62">
        <v>5</v>
      </c>
      <c r="L63" s="60" t="e">
        <f t="shared" si="5"/>
        <v>#REF!</v>
      </c>
      <c r="M63" s="49" t="e">
        <f t="shared" si="8"/>
        <v>#REF!</v>
      </c>
      <c r="N63" s="49" t="e">
        <f t="shared" si="9"/>
        <v>#REF!</v>
      </c>
      <c r="O63" s="49" t="e">
        <f t="shared" si="10"/>
        <v>#REF!</v>
      </c>
      <c r="P63" s="68" t="e">
        <f t="shared" si="7"/>
        <v>#REF!</v>
      </c>
    </row>
    <row r="64" spans="1:16" s="49" customFormat="1" ht="18.75">
      <c r="A64" s="11">
        <v>8</v>
      </c>
      <c r="B64" s="56" t="str">
        <f>'Таб 2'!B61</f>
        <v>CE505X</v>
      </c>
      <c r="C64" s="46" t="e">
        <f>'Таб 2'!#REF!</f>
        <v>#REF!</v>
      </c>
      <c r="D64" s="47" t="e">
        <f>'Таб 2'!#REF!</f>
        <v>#REF!</v>
      </c>
      <c r="E64" s="47" t="e">
        <f>'Таб 2'!#REF!</f>
        <v>#REF!</v>
      </c>
      <c r="F64" s="47" t="e">
        <f t="shared" si="11"/>
        <v>#REF!</v>
      </c>
      <c r="G64" s="45">
        <v>840</v>
      </c>
      <c r="H64" s="48">
        <v>1.0064</v>
      </c>
      <c r="I64" s="45">
        <f t="shared" si="6"/>
        <v>845.38</v>
      </c>
      <c r="J64" s="59" t="e">
        <f t="shared" si="4"/>
        <v>#REF!</v>
      </c>
      <c r="K64" s="62">
        <v>1</v>
      </c>
      <c r="L64" s="60" t="e">
        <f t="shared" si="5"/>
        <v>#REF!</v>
      </c>
      <c r="M64" s="49" t="e">
        <f t="shared" si="8"/>
        <v>#REF!</v>
      </c>
      <c r="N64" s="49" t="e">
        <f t="shared" si="9"/>
        <v>#REF!</v>
      </c>
      <c r="O64" s="49" t="e">
        <f t="shared" si="10"/>
        <v>#REF!</v>
      </c>
      <c r="P64" s="68" t="e">
        <f t="shared" si="7"/>
        <v>#REF!</v>
      </c>
    </row>
    <row r="65" spans="1:16" s="49" customFormat="1" ht="18.75">
      <c r="A65" s="11">
        <v>9</v>
      </c>
      <c r="B65" s="56" t="str">
        <f>'Таб 2'!B62</f>
        <v>E-16</v>
      </c>
      <c r="C65" s="46" t="e">
        <f>'Таб 2'!#REF!</f>
        <v>#REF!</v>
      </c>
      <c r="D65" s="47" t="e">
        <f>'Таб 2'!#REF!</f>
        <v>#REF!</v>
      </c>
      <c r="E65" s="47" t="e">
        <f>'Таб 2'!#REF!</f>
        <v>#REF!</v>
      </c>
      <c r="F65" s="47" t="e">
        <f t="shared" si="11"/>
        <v>#REF!</v>
      </c>
      <c r="G65" s="45">
        <v>840</v>
      </c>
      <c r="H65" s="48">
        <v>1.0064</v>
      </c>
      <c r="I65" s="45">
        <f t="shared" si="6"/>
        <v>845.38</v>
      </c>
      <c r="J65" s="59" t="e">
        <f t="shared" si="4"/>
        <v>#REF!</v>
      </c>
      <c r="K65" s="62">
        <v>1</v>
      </c>
      <c r="L65" s="60" t="e">
        <f t="shared" si="5"/>
        <v>#REF!</v>
      </c>
      <c r="M65" s="49" t="e">
        <f t="shared" si="8"/>
        <v>#REF!</v>
      </c>
      <c r="N65" s="49" t="e">
        <f t="shared" si="9"/>
        <v>#REF!</v>
      </c>
      <c r="O65" s="49" t="e">
        <f t="shared" si="10"/>
        <v>#REF!</v>
      </c>
      <c r="P65" s="68" t="e">
        <f t="shared" si="7"/>
        <v>#REF!</v>
      </c>
    </row>
    <row r="66" spans="1:16" s="49" customFormat="1" ht="18.75">
      <c r="A66" s="11">
        <v>10</v>
      </c>
      <c r="B66" s="56" t="str">
        <f>'Таб 2'!B63</f>
        <v>CB540/541/542//543</v>
      </c>
      <c r="C66" s="46" t="e">
        <f>'Таб 2'!#REF!</f>
        <v>#REF!</v>
      </c>
      <c r="D66" s="47" t="e">
        <f>'Таб 2'!#REF!</f>
        <v>#REF!</v>
      </c>
      <c r="E66" s="47" t="e">
        <f>'Таб 2'!#REF!</f>
        <v>#REF!</v>
      </c>
      <c r="F66" s="47" t="e">
        <f t="shared" si="11"/>
        <v>#REF!</v>
      </c>
      <c r="G66" s="45">
        <v>1440</v>
      </c>
      <c r="H66" s="48">
        <v>1.0064</v>
      </c>
      <c r="I66" s="45">
        <f t="shared" si="6"/>
        <v>1449.22</v>
      </c>
      <c r="J66" s="59" t="e">
        <f t="shared" si="4"/>
        <v>#REF!</v>
      </c>
      <c r="K66" s="62">
        <v>1</v>
      </c>
      <c r="L66" s="60" t="e">
        <f t="shared" si="5"/>
        <v>#REF!</v>
      </c>
      <c r="M66" s="49" t="e">
        <f t="shared" si="8"/>
        <v>#REF!</v>
      </c>
      <c r="N66" s="49" t="e">
        <f t="shared" si="9"/>
        <v>#REF!</v>
      </c>
      <c r="O66" s="49" t="e">
        <f t="shared" si="10"/>
        <v>#REF!</v>
      </c>
      <c r="P66" s="68" t="e">
        <f t="shared" si="7"/>
        <v>#REF!</v>
      </c>
    </row>
    <row r="67" spans="1:16" s="49" customFormat="1" ht="18.75">
      <c r="A67" s="11">
        <v>11</v>
      </c>
      <c r="B67" s="56" t="str">
        <f>'Таб 2'!B64</f>
        <v>Q5949A</v>
      </c>
      <c r="C67" s="46" t="e">
        <f>'Таб 2'!#REF!</f>
        <v>#REF!</v>
      </c>
      <c r="D67" s="47" t="e">
        <f>'Таб 2'!#REF!</f>
        <v>#REF!</v>
      </c>
      <c r="E67" s="47" t="e">
        <f>'Таб 2'!#REF!</f>
        <v>#REF!</v>
      </c>
      <c r="F67" s="47" t="e">
        <f t="shared" si="11"/>
        <v>#REF!</v>
      </c>
      <c r="G67" s="45">
        <v>780</v>
      </c>
      <c r="H67" s="48">
        <v>1.0064</v>
      </c>
      <c r="I67" s="45">
        <f t="shared" si="6"/>
        <v>784.99</v>
      </c>
      <c r="J67" s="59" t="e">
        <f t="shared" si="4"/>
        <v>#REF!</v>
      </c>
      <c r="K67" s="62">
        <v>1</v>
      </c>
      <c r="L67" s="60" t="e">
        <f t="shared" si="5"/>
        <v>#REF!</v>
      </c>
      <c r="M67" s="49" t="e">
        <f t="shared" si="8"/>
        <v>#REF!</v>
      </c>
      <c r="N67" s="49" t="e">
        <f t="shared" si="9"/>
        <v>#REF!</v>
      </c>
      <c r="O67" s="49" t="e">
        <f t="shared" si="10"/>
        <v>#REF!</v>
      </c>
      <c r="P67" s="68" t="e">
        <f t="shared" si="7"/>
        <v>#REF!</v>
      </c>
    </row>
    <row r="68" spans="1:16" s="49" customFormat="1" ht="18.75">
      <c r="A68" s="11">
        <v>12</v>
      </c>
      <c r="B68" s="56" t="str">
        <f>'Таб 2'!B65</f>
        <v>Q7553A</v>
      </c>
      <c r="C68" s="46" t="e">
        <f>'Таб 2'!#REF!</f>
        <v>#REF!</v>
      </c>
      <c r="D68" s="47" t="e">
        <f>'Таб 2'!#REF!</f>
        <v>#REF!</v>
      </c>
      <c r="E68" s="47" t="e">
        <f>'Таб 2'!#REF!</f>
        <v>#REF!</v>
      </c>
      <c r="F68" s="47" t="e">
        <f t="shared" si="11"/>
        <v>#REF!</v>
      </c>
      <c r="G68" s="45">
        <v>780</v>
      </c>
      <c r="H68" s="48">
        <v>1.0064</v>
      </c>
      <c r="I68" s="45">
        <f t="shared" si="6"/>
        <v>784.99</v>
      </c>
      <c r="J68" s="59" t="e">
        <f t="shared" si="4"/>
        <v>#REF!</v>
      </c>
      <c r="K68" s="62">
        <v>1</v>
      </c>
      <c r="L68" s="60" t="e">
        <f t="shared" si="5"/>
        <v>#REF!</v>
      </c>
      <c r="M68" s="49" t="e">
        <f t="shared" si="8"/>
        <v>#REF!</v>
      </c>
      <c r="N68" s="49" t="e">
        <f t="shared" si="9"/>
        <v>#REF!</v>
      </c>
      <c r="O68" s="49" t="e">
        <f t="shared" si="10"/>
        <v>#REF!</v>
      </c>
      <c r="P68" s="68" t="e">
        <f t="shared" si="7"/>
        <v>#REF!</v>
      </c>
    </row>
    <row r="69" spans="1:16" s="49" customFormat="1" ht="18.75">
      <c r="A69" s="11">
        <v>13</v>
      </c>
      <c r="B69" s="56" t="str">
        <f>'Таб 2'!B66</f>
        <v>CB436A</v>
      </c>
      <c r="C69" s="46" t="e">
        <f>'Таб 2'!#REF!</f>
        <v>#REF!</v>
      </c>
      <c r="D69" s="47" t="e">
        <f>'Таб 2'!#REF!</f>
        <v>#REF!</v>
      </c>
      <c r="E69" s="47" t="e">
        <f>'Таб 2'!#REF!</f>
        <v>#REF!</v>
      </c>
      <c r="F69" s="47" t="e">
        <f t="shared" si="11"/>
        <v>#REF!</v>
      </c>
      <c r="G69" s="45">
        <v>750</v>
      </c>
      <c r="H69" s="48">
        <v>1.0064</v>
      </c>
      <c r="I69" s="45">
        <f t="shared" si="6"/>
        <v>754.8</v>
      </c>
      <c r="J69" s="59" t="e">
        <f t="shared" si="4"/>
        <v>#REF!</v>
      </c>
      <c r="K69" s="62">
        <v>3</v>
      </c>
      <c r="L69" s="60" t="e">
        <f t="shared" si="5"/>
        <v>#REF!</v>
      </c>
      <c r="M69" s="49" t="e">
        <f t="shared" si="8"/>
        <v>#REF!</v>
      </c>
      <c r="N69" s="49" t="e">
        <f t="shared" si="9"/>
        <v>#REF!</v>
      </c>
      <c r="O69" s="49" t="e">
        <f t="shared" si="10"/>
        <v>#REF!</v>
      </c>
      <c r="P69" s="68" t="e">
        <f t="shared" si="7"/>
        <v>#REF!</v>
      </c>
    </row>
    <row r="70" spans="1:16" s="49" customFormat="1" ht="18.75">
      <c r="A70" s="11">
        <v>14</v>
      </c>
      <c r="B70" s="56" t="str">
        <f>'Таб 2'!B67</f>
        <v>CE278A</v>
      </c>
      <c r="C70" s="46" t="e">
        <f>'Таб 2'!#REF!</f>
        <v>#REF!</v>
      </c>
      <c r="D70" s="47" t="e">
        <f>'Таб 2'!#REF!</f>
        <v>#REF!</v>
      </c>
      <c r="E70" s="47" t="e">
        <f>'Таб 2'!#REF!</f>
        <v>#REF!</v>
      </c>
      <c r="F70" s="47" t="e">
        <f t="shared" si="11"/>
        <v>#REF!</v>
      </c>
      <c r="G70" s="45">
        <v>750</v>
      </c>
      <c r="H70" s="48">
        <v>1.0064</v>
      </c>
      <c r="I70" s="45">
        <f t="shared" si="6"/>
        <v>754.8</v>
      </c>
      <c r="J70" s="59" t="e">
        <f t="shared" si="4"/>
        <v>#REF!</v>
      </c>
      <c r="K70" s="62">
        <v>5</v>
      </c>
      <c r="L70" s="60" t="e">
        <f t="shared" si="5"/>
        <v>#REF!</v>
      </c>
      <c r="M70" s="49" t="e">
        <f t="shared" si="8"/>
        <v>#REF!</v>
      </c>
      <c r="N70" s="49" t="e">
        <f t="shared" si="9"/>
        <v>#REF!</v>
      </c>
      <c r="O70" s="49" t="e">
        <f t="shared" si="10"/>
        <v>#REF!</v>
      </c>
      <c r="P70" s="68" t="e">
        <f t="shared" si="7"/>
        <v>#REF!</v>
      </c>
    </row>
    <row r="71" spans="1:16" s="49" customFormat="1" ht="18.75">
      <c r="A71" s="11">
        <v>15</v>
      </c>
      <c r="B71" s="56" t="str">
        <f>'Таб 2'!B68</f>
        <v>CB435A</v>
      </c>
      <c r="C71" s="46" t="e">
        <f>'Таб 2'!#REF!</f>
        <v>#REF!</v>
      </c>
      <c r="D71" s="47" t="e">
        <f>'Таб 2'!#REF!</f>
        <v>#REF!</v>
      </c>
      <c r="E71" s="47" t="e">
        <f>'Таб 2'!#REF!</f>
        <v>#REF!</v>
      </c>
      <c r="F71" s="47" t="e">
        <f t="shared" si="11"/>
        <v>#REF!</v>
      </c>
      <c r="G71" s="45">
        <v>750</v>
      </c>
      <c r="H71" s="48">
        <v>1.0064</v>
      </c>
      <c r="I71" s="45">
        <f t="shared" si="6"/>
        <v>754.8</v>
      </c>
      <c r="J71" s="59" t="e">
        <f t="shared" si="4"/>
        <v>#REF!</v>
      </c>
      <c r="K71" s="62">
        <v>2</v>
      </c>
      <c r="L71" s="60" t="e">
        <f t="shared" si="5"/>
        <v>#REF!</v>
      </c>
      <c r="M71" s="49" t="e">
        <f t="shared" si="8"/>
        <v>#REF!</v>
      </c>
      <c r="N71" s="49" t="e">
        <f t="shared" si="9"/>
        <v>#REF!</v>
      </c>
      <c r="O71" s="49" t="e">
        <f t="shared" si="10"/>
        <v>#REF!</v>
      </c>
      <c r="P71" s="68" t="e">
        <f t="shared" si="7"/>
        <v>#REF!</v>
      </c>
    </row>
    <row r="72" spans="1:16" s="49" customFormat="1" ht="18.75">
      <c r="A72" s="11">
        <v>16</v>
      </c>
      <c r="B72" s="56" t="str">
        <f>'Таб 2'!B69</f>
        <v>С712</v>
      </c>
      <c r="C72" s="46" t="e">
        <f>'Таб 2'!#REF!</f>
        <v>#REF!</v>
      </c>
      <c r="D72" s="47" t="e">
        <f>'Таб 2'!#REF!</f>
        <v>#REF!</v>
      </c>
      <c r="E72" s="47" t="e">
        <f>'Таб 2'!#REF!</f>
        <v>#REF!</v>
      </c>
      <c r="F72" s="47" t="e">
        <f t="shared" si="11"/>
        <v>#REF!</v>
      </c>
      <c r="G72" s="45">
        <v>750</v>
      </c>
      <c r="H72" s="48">
        <v>1.0064</v>
      </c>
      <c r="I72" s="45">
        <f t="shared" si="6"/>
        <v>754.8</v>
      </c>
      <c r="J72" s="59" t="e">
        <f t="shared" si="4"/>
        <v>#REF!</v>
      </c>
      <c r="K72" s="62">
        <v>1</v>
      </c>
      <c r="L72" s="60" t="e">
        <f t="shared" si="5"/>
        <v>#REF!</v>
      </c>
      <c r="M72" s="49" t="e">
        <f aca="true" t="shared" si="12" ref="M72:M96">C72*K72</f>
        <v>#REF!</v>
      </c>
      <c r="N72" s="49" t="e">
        <f aca="true" t="shared" si="13" ref="N72:N96">D72*K72</f>
        <v>#REF!</v>
      </c>
      <c r="O72" s="49" t="e">
        <f aca="true" t="shared" si="14" ref="O72:O96">E72*K72</f>
        <v>#REF!</v>
      </c>
      <c r="P72" s="68" t="e">
        <f t="shared" si="7"/>
        <v>#REF!</v>
      </c>
    </row>
    <row r="73" spans="1:16" s="49" customFormat="1" ht="18.75">
      <c r="A73" s="11">
        <v>17</v>
      </c>
      <c r="B73" s="56" t="str">
        <f>'Таб 2'!B70</f>
        <v>FX-10</v>
      </c>
      <c r="C73" s="46" t="e">
        <f>'Таб 2'!#REF!</f>
        <v>#REF!</v>
      </c>
      <c r="D73" s="47" t="e">
        <f>'Таб 2'!#REF!</f>
        <v>#REF!</v>
      </c>
      <c r="E73" s="47" t="e">
        <f>'Таб 2'!#REF!</f>
        <v>#REF!</v>
      </c>
      <c r="F73" s="47" t="e">
        <f t="shared" si="11"/>
        <v>#REF!</v>
      </c>
      <c r="G73" s="45">
        <v>750</v>
      </c>
      <c r="H73" s="48">
        <v>1.0064</v>
      </c>
      <c r="I73" s="45">
        <f t="shared" si="6"/>
        <v>754.8</v>
      </c>
      <c r="J73" s="59" t="e">
        <f aca="true" t="shared" si="15" ref="J73:J96">MIN(F73,I73)</f>
        <v>#REF!</v>
      </c>
      <c r="K73" s="62">
        <v>1</v>
      </c>
      <c r="L73" s="60" t="e">
        <f aca="true" t="shared" si="16" ref="L73:L96">J73*K73</f>
        <v>#REF!</v>
      </c>
      <c r="M73" s="49" t="e">
        <f t="shared" si="12"/>
        <v>#REF!</v>
      </c>
      <c r="N73" s="49" t="e">
        <f t="shared" si="13"/>
        <v>#REF!</v>
      </c>
      <c r="O73" s="49" t="e">
        <f t="shared" si="14"/>
        <v>#REF!</v>
      </c>
      <c r="P73" s="68" t="e">
        <f t="shared" si="7"/>
        <v>#REF!</v>
      </c>
    </row>
    <row r="74" spans="1:16" s="49" customFormat="1" ht="18.75">
      <c r="A74" s="11">
        <v>18</v>
      </c>
      <c r="B74" s="56" t="str">
        <f>'Таб 2'!B71</f>
        <v>CF530/531/532/533</v>
      </c>
      <c r="C74" s="46" t="e">
        <f>'Таб 2'!#REF!</f>
        <v>#REF!</v>
      </c>
      <c r="D74" s="47" t="e">
        <f>'Таб 2'!#REF!</f>
        <v>#REF!</v>
      </c>
      <c r="E74" s="47" t="e">
        <f>'Таб 2'!#REF!</f>
        <v>#REF!</v>
      </c>
      <c r="F74" s="47" t="e">
        <f t="shared" si="11"/>
        <v>#REF!</v>
      </c>
      <c r="G74" s="45">
        <v>1680</v>
      </c>
      <c r="H74" s="48">
        <v>1.0064</v>
      </c>
      <c r="I74" s="45">
        <f aca="true" t="shared" si="17" ref="I74:I96">G74*H74</f>
        <v>1690.75</v>
      </c>
      <c r="J74" s="59" t="e">
        <f t="shared" si="15"/>
        <v>#REF!</v>
      </c>
      <c r="K74" s="62">
        <v>1</v>
      </c>
      <c r="L74" s="60" t="e">
        <f t="shared" si="16"/>
        <v>#REF!</v>
      </c>
      <c r="M74" s="49" t="e">
        <f t="shared" si="12"/>
        <v>#REF!</v>
      </c>
      <c r="N74" s="49" t="e">
        <f t="shared" si="13"/>
        <v>#REF!</v>
      </c>
      <c r="O74" s="49" t="e">
        <f t="shared" si="14"/>
        <v>#REF!</v>
      </c>
      <c r="P74" s="68" t="e">
        <f aca="true" t="shared" si="18" ref="P74:P96">(F74-G74)/G74*100</f>
        <v>#REF!</v>
      </c>
    </row>
    <row r="75" spans="1:16" s="49" customFormat="1" ht="18.75">
      <c r="A75" s="11">
        <v>19</v>
      </c>
      <c r="B75" s="56" t="str">
        <f>'Таб 2'!B72</f>
        <v>CF218A</v>
      </c>
      <c r="C75" s="46" t="e">
        <f>'Таб 2'!#REF!</f>
        <v>#REF!</v>
      </c>
      <c r="D75" s="47" t="e">
        <f>'Таб 2'!#REF!</f>
        <v>#REF!</v>
      </c>
      <c r="E75" s="47" t="e">
        <f>'Таб 2'!#REF!</f>
        <v>#REF!</v>
      </c>
      <c r="F75" s="47" t="e">
        <f t="shared" si="11"/>
        <v>#REF!</v>
      </c>
      <c r="G75" s="45">
        <v>840</v>
      </c>
      <c r="H75" s="48">
        <v>1.0064</v>
      </c>
      <c r="I75" s="45">
        <f t="shared" si="17"/>
        <v>845.38</v>
      </c>
      <c r="J75" s="59" t="e">
        <f t="shared" si="15"/>
        <v>#REF!</v>
      </c>
      <c r="K75" s="62">
        <v>1</v>
      </c>
      <c r="L75" s="60" t="e">
        <f t="shared" si="16"/>
        <v>#REF!</v>
      </c>
      <c r="M75" s="49" t="e">
        <f t="shared" si="12"/>
        <v>#REF!</v>
      </c>
      <c r="N75" s="49" t="e">
        <f t="shared" si="13"/>
        <v>#REF!</v>
      </c>
      <c r="O75" s="49" t="e">
        <f t="shared" si="14"/>
        <v>#REF!</v>
      </c>
      <c r="P75" s="68" t="e">
        <f t="shared" si="18"/>
        <v>#REF!</v>
      </c>
    </row>
    <row r="76" spans="1:16" s="49" customFormat="1" ht="18.75">
      <c r="A76" s="11">
        <v>20</v>
      </c>
      <c r="B76" s="56" t="str">
        <f>'Таб 2'!B73</f>
        <v>CF283A</v>
      </c>
      <c r="C76" s="46" t="e">
        <f>'Таб 2'!#REF!</f>
        <v>#REF!</v>
      </c>
      <c r="D76" s="47" t="e">
        <f>'Таб 2'!#REF!</f>
        <v>#REF!</v>
      </c>
      <c r="E76" s="47" t="e">
        <f>'Таб 2'!#REF!</f>
        <v>#REF!</v>
      </c>
      <c r="F76" s="47" t="e">
        <f t="shared" si="11"/>
        <v>#REF!</v>
      </c>
      <c r="G76" s="45">
        <v>750</v>
      </c>
      <c r="H76" s="48">
        <v>1.0064</v>
      </c>
      <c r="I76" s="45">
        <f t="shared" si="17"/>
        <v>754.8</v>
      </c>
      <c r="J76" s="59" t="e">
        <f t="shared" si="15"/>
        <v>#REF!</v>
      </c>
      <c r="K76" s="62">
        <v>4</v>
      </c>
      <c r="L76" s="60" t="e">
        <f t="shared" si="16"/>
        <v>#REF!</v>
      </c>
      <c r="M76" s="49" t="e">
        <f t="shared" si="12"/>
        <v>#REF!</v>
      </c>
      <c r="N76" s="49" t="e">
        <f t="shared" si="13"/>
        <v>#REF!</v>
      </c>
      <c r="O76" s="49" t="e">
        <f t="shared" si="14"/>
        <v>#REF!</v>
      </c>
      <c r="P76" s="68" t="e">
        <f t="shared" si="18"/>
        <v>#REF!</v>
      </c>
    </row>
    <row r="77" spans="1:16" s="49" customFormat="1" ht="18.75">
      <c r="A77" s="11">
        <v>21</v>
      </c>
      <c r="B77" s="56" t="str">
        <f>'Таб 2'!B74</f>
        <v>EP22</v>
      </c>
      <c r="C77" s="46" t="e">
        <f>'Таб 2'!#REF!</f>
        <v>#REF!</v>
      </c>
      <c r="D77" s="47" t="e">
        <f>'Таб 2'!#REF!</f>
        <v>#REF!</v>
      </c>
      <c r="E77" s="47" t="e">
        <f>'Таб 2'!#REF!</f>
        <v>#REF!</v>
      </c>
      <c r="F77" s="47" t="e">
        <f t="shared" si="11"/>
        <v>#REF!</v>
      </c>
      <c r="G77" s="45">
        <v>450</v>
      </c>
      <c r="H77" s="48">
        <v>1.0064</v>
      </c>
      <c r="I77" s="45">
        <f t="shared" si="17"/>
        <v>452.88</v>
      </c>
      <c r="J77" s="59" t="e">
        <f t="shared" si="15"/>
        <v>#REF!</v>
      </c>
      <c r="K77" s="62">
        <v>1</v>
      </c>
      <c r="L77" s="60" t="e">
        <f t="shared" si="16"/>
        <v>#REF!</v>
      </c>
      <c r="M77" s="49" t="e">
        <f t="shared" si="12"/>
        <v>#REF!</v>
      </c>
      <c r="N77" s="49" t="e">
        <f t="shared" si="13"/>
        <v>#REF!</v>
      </c>
      <c r="O77" s="49" t="e">
        <f t="shared" si="14"/>
        <v>#REF!</v>
      </c>
      <c r="P77" s="68" t="e">
        <f t="shared" si="18"/>
        <v>#REF!</v>
      </c>
    </row>
    <row r="78" spans="1:16" s="49" customFormat="1" ht="18.75">
      <c r="A78" s="11">
        <v>22</v>
      </c>
      <c r="B78" s="56" t="str">
        <f>'Таб 2'!B75</f>
        <v>Q5942A</v>
      </c>
      <c r="C78" s="46" t="e">
        <f>'Таб 2'!#REF!</f>
        <v>#REF!</v>
      </c>
      <c r="D78" s="47" t="e">
        <f>'Таб 2'!#REF!</f>
        <v>#REF!</v>
      </c>
      <c r="E78" s="47" t="e">
        <f>'Таб 2'!#REF!</f>
        <v>#REF!</v>
      </c>
      <c r="F78" s="47" t="e">
        <f t="shared" si="11"/>
        <v>#REF!</v>
      </c>
      <c r="G78" s="45">
        <v>1410</v>
      </c>
      <c r="H78" s="48">
        <v>1.0064</v>
      </c>
      <c r="I78" s="45">
        <f t="shared" si="17"/>
        <v>1419.02</v>
      </c>
      <c r="J78" s="59" t="e">
        <f t="shared" si="15"/>
        <v>#REF!</v>
      </c>
      <c r="K78" s="62">
        <v>1</v>
      </c>
      <c r="L78" s="60" t="e">
        <f t="shared" si="16"/>
        <v>#REF!</v>
      </c>
      <c r="M78" s="49" t="e">
        <f t="shared" si="12"/>
        <v>#REF!</v>
      </c>
      <c r="N78" s="49" t="e">
        <f t="shared" si="13"/>
        <v>#REF!</v>
      </c>
      <c r="O78" s="49" t="e">
        <f t="shared" si="14"/>
        <v>#REF!</v>
      </c>
      <c r="P78" s="68" t="e">
        <f t="shared" si="18"/>
        <v>#REF!</v>
      </c>
    </row>
    <row r="79" spans="1:16" s="49" customFormat="1" ht="18.75">
      <c r="A79" s="11">
        <v>23</v>
      </c>
      <c r="B79" s="56" t="str">
        <f>'Таб 2'!B76</f>
        <v>Q5942X</v>
      </c>
      <c r="C79" s="46" t="e">
        <f>'Таб 2'!#REF!</f>
        <v>#REF!</v>
      </c>
      <c r="D79" s="47" t="e">
        <f>'Таб 2'!#REF!</f>
        <v>#REF!</v>
      </c>
      <c r="E79" s="47" t="e">
        <f>'Таб 2'!#REF!</f>
        <v>#REF!</v>
      </c>
      <c r="F79" s="47" t="e">
        <f t="shared" si="11"/>
        <v>#REF!</v>
      </c>
      <c r="G79" s="45">
        <v>1440</v>
      </c>
      <c r="H79" s="48">
        <v>1.0064</v>
      </c>
      <c r="I79" s="45">
        <f t="shared" si="17"/>
        <v>1449.22</v>
      </c>
      <c r="J79" s="59" t="e">
        <f t="shared" si="15"/>
        <v>#REF!</v>
      </c>
      <c r="K79" s="62">
        <v>1</v>
      </c>
      <c r="L79" s="60" t="e">
        <f t="shared" si="16"/>
        <v>#REF!</v>
      </c>
      <c r="M79" s="49" t="e">
        <f t="shared" si="12"/>
        <v>#REF!</v>
      </c>
      <c r="N79" s="49" t="e">
        <f t="shared" si="13"/>
        <v>#REF!</v>
      </c>
      <c r="O79" s="49" t="e">
        <f t="shared" si="14"/>
        <v>#REF!</v>
      </c>
      <c r="P79" s="68" t="e">
        <f t="shared" si="18"/>
        <v>#REF!</v>
      </c>
    </row>
    <row r="80" spans="1:16" s="49" customFormat="1" ht="18.75">
      <c r="A80" s="11">
        <v>24</v>
      </c>
      <c r="B80" s="56" t="str">
        <f>'Таб 2'!B77</f>
        <v>CE255A</v>
      </c>
      <c r="C80" s="46" t="e">
        <f>'Таб 2'!#REF!</f>
        <v>#REF!</v>
      </c>
      <c r="D80" s="47" t="e">
        <f>'Таб 2'!#REF!</f>
        <v>#REF!</v>
      </c>
      <c r="E80" s="47" t="e">
        <f>'Таб 2'!#REF!</f>
        <v>#REF!</v>
      </c>
      <c r="F80" s="47" t="e">
        <f t="shared" si="11"/>
        <v>#REF!</v>
      </c>
      <c r="G80" s="45">
        <v>1200</v>
      </c>
      <c r="H80" s="48">
        <v>1.0064</v>
      </c>
      <c r="I80" s="45">
        <f t="shared" si="17"/>
        <v>1207.68</v>
      </c>
      <c r="J80" s="59" t="e">
        <f t="shared" si="15"/>
        <v>#REF!</v>
      </c>
      <c r="K80" s="62">
        <v>1</v>
      </c>
      <c r="L80" s="60" t="e">
        <f t="shared" si="16"/>
        <v>#REF!</v>
      </c>
      <c r="M80" s="49" t="e">
        <f t="shared" si="12"/>
        <v>#REF!</v>
      </c>
      <c r="N80" s="49" t="e">
        <f t="shared" si="13"/>
        <v>#REF!</v>
      </c>
      <c r="O80" s="49" t="e">
        <f t="shared" si="14"/>
        <v>#REF!</v>
      </c>
      <c r="P80" s="68" t="e">
        <f t="shared" si="18"/>
        <v>#REF!</v>
      </c>
    </row>
    <row r="81" spans="1:16" s="49" customFormat="1" ht="18.75">
      <c r="A81" s="11">
        <v>25</v>
      </c>
      <c r="B81" s="56" t="str">
        <f>'Таб 2'!B78</f>
        <v>CF226A</v>
      </c>
      <c r="C81" s="46" t="e">
        <f>'Таб 2'!#REF!</f>
        <v>#REF!</v>
      </c>
      <c r="D81" s="47" t="e">
        <f>'Таб 2'!#REF!</f>
        <v>#REF!</v>
      </c>
      <c r="E81" s="47" t="e">
        <f>'Таб 2'!#REF!</f>
        <v>#REF!</v>
      </c>
      <c r="F81" s="47" t="e">
        <f t="shared" si="11"/>
        <v>#REF!</v>
      </c>
      <c r="G81" s="45">
        <v>990</v>
      </c>
      <c r="H81" s="48">
        <v>1.0064</v>
      </c>
      <c r="I81" s="45">
        <f t="shared" si="17"/>
        <v>996.34</v>
      </c>
      <c r="J81" s="59" t="e">
        <f t="shared" si="15"/>
        <v>#REF!</v>
      </c>
      <c r="K81" s="62">
        <v>1</v>
      </c>
      <c r="L81" s="60" t="e">
        <f t="shared" si="16"/>
        <v>#REF!</v>
      </c>
      <c r="M81" s="49" t="e">
        <f t="shared" si="12"/>
        <v>#REF!</v>
      </c>
      <c r="N81" s="49" t="e">
        <f t="shared" si="13"/>
        <v>#REF!</v>
      </c>
      <c r="O81" s="49" t="e">
        <f t="shared" si="14"/>
        <v>#REF!</v>
      </c>
      <c r="P81" s="68" t="e">
        <f t="shared" si="18"/>
        <v>#REF!</v>
      </c>
    </row>
    <row r="82" spans="1:16" s="49" customFormat="1" ht="18.75">
      <c r="A82" s="11">
        <v>26</v>
      </c>
      <c r="B82" s="56" t="str">
        <f>'Таб 2'!B79</f>
        <v>CF230A</v>
      </c>
      <c r="C82" s="46" t="e">
        <f>'Таб 2'!#REF!</f>
        <v>#REF!</v>
      </c>
      <c r="D82" s="47" t="e">
        <f>'Таб 2'!#REF!</f>
        <v>#REF!</v>
      </c>
      <c r="E82" s="47" t="e">
        <f>'Таб 2'!#REF!</f>
        <v>#REF!</v>
      </c>
      <c r="F82" s="47" t="e">
        <f t="shared" si="11"/>
        <v>#REF!</v>
      </c>
      <c r="G82" s="45">
        <v>840</v>
      </c>
      <c r="H82" s="48">
        <v>1.0064</v>
      </c>
      <c r="I82" s="45">
        <f t="shared" si="17"/>
        <v>845.38</v>
      </c>
      <c r="J82" s="59" t="e">
        <f t="shared" si="15"/>
        <v>#REF!</v>
      </c>
      <c r="K82" s="62">
        <v>1</v>
      </c>
      <c r="L82" s="60" t="e">
        <f t="shared" si="16"/>
        <v>#REF!</v>
      </c>
      <c r="M82" s="49" t="e">
        <f t="shared" si="12"/>
        <v>#REF!</v>
      </c>
      <c r="N82" s="49" t="e">
        <f t="shared" si="13"/>
        <v>#REF!</v>
      </c>
      <c r="O82" s="49" t="e">
        <f t="shared" si="14"/>
        <v>#REF!</v>
      </c>
      <c r="P82" s="68" t="e">
        <f t="shared" si="18"/>
        <v>#REF!</v>
      </c>
    </row>
    <row r="83" spans="1:16" s="49" customFormat="1" ht="18.75">
      <c r="A83" s="11">
        <v>27</v>
      </c>
      <c r="B83" s="56" t="str">
        <f>'Таб 2'!B80</f>
        <v>MLT-D104L</v>
      </c>
      <c r="C83" s="46" t="e">
        <f>'Таб 2'!#REF!</f>
        <v>#REF!</v>
      </c>
      <c r="D83" s="47" t="e">
        <f>'Таб 2'!#REF!</f>
        <v>#REF!</v>
      </c>
      <c r="E83" s="47" t="e">
        <f>'Таб 2'!#REF!</f>
        <v>#REF!</v>
      </c>
      <c r="F83" s="47" t="e">
        <f t="shared" si="11"/>
        <v>#REF!</v>
      </c>
      <c r="G83" s="45">
        <v>900</v>
      </c>
      <c r="H83" s="48">
        <v>1.0064</v>
      </c>
      <c r="I83" s="45">
        <f t="shared" si="17"/>
        <v>905.76</v>
      </c>
      <c r="J83" s="59" t="e">
        <f t="shared" si="15"/>
        <v>#REF!</v>
      </c>
      <c r="K83" s="62">
        <v>1</v>
      </c>
      <c r="L83" s="60" t="e">
        <f t="shared" si="16"/>
        <v>#REF!</v>
      </c>
      <c r="M83" s="49" t="e">
        <f t="shared" si="12"/>
        <v>#REF!</v>
      </c>
      <c r="N83" s="49" t="e">
        <f t="shared" si="13"/>
        <v>#REF!</v>
      </c>
      <c r="O83" s="49" t="e">
        <f t="shared" si="14"/>
        <v>#REF!</v>
      </c>
      <c r="P83" s="68" t="e">
        <f t="shared" si="18"/>
        <v>#REF!</v>
      </c>
    </row>
    <row r="84" spans="1:16" s="49" customFormat="1" ht="18.75">
      <c r="A84" s="11">
        <v>28</v>
      </c>
      <c r="B84" s="56" t="str">
        <f>'Таб 2'!B81</f>
        <v>MLT-D105L</v>
      </c>
      <c r="C84" s="46" t="e">
        <f>'Таб 2'!#REF!</f>
        <v>#REF!</v>
      </c>
      <c r="D84" s="47" t="e">
        <f>'Таб 2'!#REF!</f>
        <v>#REF!</v>
      </c>
      <c r="E84" s="47" t="e">
        <f>'Таб 2'!#REF!</f>
        <v>#REF!</v>
      </c>
      <c r="F84" s="47" t="e">
        <f t="shared" si="11"/>
        <v>#REF!</v>
      </c>
      <c r="G84" s="45">
        <v>1200</v>
      </c>
      <c r="H84" s="48">
        <v>1.0064</v>
      </c>
      <c r="I84" s="45">
        <f t="shared" si="17"/>
        <v>1207.68</v>
      </c>
      <c r="J84" s="59" t="e">
        <f t="shared" si="15"/>
        <v>#REF!</v>
      </c>
      <c r="K84" s="62">
        <v>1</v>
      </c>
      <c r="L84" s="60" t="e">
        <f t="shared" si="16"/>
        <v>#REF!</v>
      </c>
      <c r="M84" s="49" t="e">
        <f t="shared" si="12"/>
        <v>#REF!</v>
      </c>
      <c r="N84" s="49" t="e">
        <f t="shared" si="13"/>
        <v>#REF!</v>
      </c>
      <c r="O84" s="49" t="e">
        <f t="shared" si="14"/>
        <v>#REF!</v>
      </c>
      <c r="P84" s="68" t="e">
        <f t="shared" si="18"/>
        <v>#REF!</v>
      </c>
    </row>
    <row r="85" spans="1:16" s="49" customFormat="1" ht="18.75">
      <c r="A85" s="11">
        <v>29</v>
      </c>
      <c r="B85" s="56" t="str">
        <f>'Таб 2'!B82</f>
        <v>106R01487</v>
      </c>
      <c r="C85" s="46" t="e">
        <f>'Таб 2'!#REF!</f>
        <v>#REF!</v>
      </c>
      <c r="D85" s="47" t="e">
        <f>'Таб 2'!#REF!</f>
        <v>#REF!</v>
      </c>
      <c r="E85" s="47" t="e">
        <f>'Таб 2'!#REF!</f>
        <v>#REF!</v>
      </c>
      <c r="F85" s="47" t="e">
        <f t="shared" si="11"/>
        <v>#REF!</v>
      </c>
      <c r="G85" s="45">
        <v>990</v>
      </c>
      <c r="H85" s="48">
        <v>1.0064</v>
      </c>
      <c r="I85" s="45">
        <f t="shared" si="17"/>
        <v>996.34</v>
      </c>
      <c r="J85" s="59" t="e">
        <f t="shared" si="15"/>
        <v>#REF!</v>
      </c>
      <c r="K85" s="62">
        <v>1</v>
      </c>
      <c r="L85" s="60" t="e">
        <f t="shared" si="16"/>
        <v>#REF!</v>
      </c>
      <c r="M85" s="49" t="e">
        <f t="shared" si="12"/>
        <v>#REF!</v>
      </c>
      <c r="N85" s="49" t="e">
        <f t="shared" si="13"/>
        <v>#REF!</v>
      </c>
      <c r="O85" s="49" t="e">
        <f t="shared" si="14"/>
        <v>#REF!</v>
      </c>
      <c r="P85" s="68" t="e">
        <f t="shared" si="18"/>
        <v>#REF!</v>
      </c>
    </row>
    <row r="86" spans="1:16" s="49" customFormat="1" ht="18.75">
      <c r="A86" s="11">
        <v>30</v>
      </c>
      <c r="B86" s="56" t="str">
        <f>'Таб 2'!B83</f>
        <v>106R02773</v>
      </c>
      <c r="C86" s="46" t="e">
        <f>'Таб 2'!#REF!</f>
        <v>#REF!</v>
      </c>
      <c r="D86" s="47" t="e">
        <f>'Таб 2'!#REF!</f>
        <v>#REF!</v>
      </c>
      <c r="E86" s="47" t="e">
        <f>'Таб 2'!#REF!</f>
        <v>#REF!</v>
      </c>
      <c r="F86" s="47" t="e">
        <f t="shared" si="11"/>
        <v>#REF!</v>
      </c>
      <c r="G86" s="45">
        <v>1140</v>
      </c>
      <c r="H86" s="48">
        <v>1.0064</v>
      </c>
      <c r="I86" s="45">
        <f t="shared" si="17"/>
        <v>1147.3</v>
      </c>
      <c r="J86" s="59" t="e">
        <f t="shared" si="15"/>
        <v>#REF!</v>
      </c>
      <c r="K86" s="62">
        <v>1</v>
      </c>
      <c r="L86" s="60" t="e">
        <f t="shared" si="16"/>
        <v>#REF!</v>
      </c>
      <c r="M86" s="49" t="e">
        <f t="shared" si="12"/>
        <v>#REF!</v>
      </c>
      <c r="N86" s="49" t="e">
        <f t="shared" si="13"/>
        <v>#REF!</v>
      </c>
      <c r="O86" s="49" t="e">
        <f t="shared" si="14"/>
        <v>#REF!</v>
      </c>
      <c r="P86" s="68" t="e">
        <f t="shared" si="18"/>
        <v>#REF!</v>
      </c>
    </row>
    <row r="87" spans="1:16" s="49" customFormat="1" ht="18.75">
      <c r="A87" s="11">
        <v>31</v>
      </c>
      <c r="B87" s="56" t="str">
        <f>'Таб 2'!B84</f>
        <v>106R01378</v>
      </c>
      <c r="C87" s="46" t="e">
        <f>'Таб 2'!#REF!</f>
        <v>#REF!</v>
      </c>
      <c r="D87" s="47" t="e">
        <f>'Таб 2'!#REF!</f>
        <v>#REF!</v>
      </c>
      <c r="E87" s="47" t="e">
        <f>'Таб 2'!#REF!</f>
        <v>#REF!</v>
      </c>
      <c r="F87" s="47" t="e">
        <f t="shared" si="11"/>
        <v>#REF!</v>
      </c>
      <c r="G87" s="45">
        <v>1440</v>
      </c>
      <c r="H87" s="48">
        <v>1.0064</v>
      </c>
      <c r="I87" s="45">
        <f t="shared" si="17"/>
        <v>1449.22</v>
      </c>
      <c r="J87" s="59" t="e">
        <f t="shared" si="15"/>
        <v>#REF!</v>
      </c>
      <c r="K87" s="62">
        <v>1</v>
      </c>
      <c r="L87" s="60" t="e">
        <f t="shared" si="16"/>
        <v>#REF!</v>
      </c>
      <c r="M87" s="49" t="e">
        <f t="shared" si="12"/>
        <v>#REF!</v>
      </c>
      <c r="N87" s="49" t="e">
        <f t="shared" si="13"/>
        <v>#REF!</v>
      </c>
      <c r="O87" s="49" t="e">
        <f t="shared" si="14"/>
        <v>#REF!</v>
      </c>
      <c r="P87" s="68" t="e">
        <f t="shared" si="18"/>
        <v>#REF!</v>
      </c>
    </row>
    <row r="88" spans="1:16" s="49" customFormat="1" ht="18.75">
      <c r="A88" s="11">
        <v>32</v>
      </c>
      <c r="B88" s="56" t="str">
        <f>'Таб 2'!B85</f>
        <v>106R03621</v>
      </c>
      <c r="C88" s="46" t="e">
        <f>'Таб 2'!#REF!</f>
        <v>#REF!</v>
      </c>
      <c r="D88" s="47" t="e">
        <f>'Таб 2'!#REF!</f>
        <v>#REF!</v>
      </c>
      <c r="E88" s="47" t="e">
        <f>'Таб 2'!#REF!</f>
        <v>#REF!</v>
      </c>
      <c r="F88" s="47" t="e">
        <f t="shared" si="11"/>
        <v>#REF!</v>
      </c>
      <c r="G88" s="45">
        <v>1110</v>
      </c>
      <c r="H88" s="48">
        <v>1.0064</v>
      </c>
      <c r="I88" s="45">
        <f t="shared" si="17"/>
        <v>1117.1</v>
      </c>
      <c r="J88" s="59" t="e">
        <f t="shared" si="15"/>
        <v>#REF!</v>
      </c>
      <c r="K88" s="62">
        <v>1</v>
      </c>
      <c r="L88" s="60" t="e">
        <f t="shared" si="16"/>
        <v>#REF!</v>
      </c>
      <c r="M88" s="49" t="e">
        <f t="shared" si="12"/>
        <v>#REF!</v>
      </c>
      <c r="N88" s="49" t="e">
        <f t="shared" si="13"/>
        <v>#REF!</v>
      </c>
      <c r="O88" s="49" t="e">
        <f t="shared" si="14"/>
        <v>#REF!</v>
      </c>
      <c r="P88" s="68" t="e">
        <f t="shared" si="18"/>
        <v>#REF!</v>
      </c>
    </row>
    <row r="89" spans="1:16" s="49" customFormat="1" ht="18.75">
      <c r="A89" s="11">
        <v>33</v>
      </c>
      <c r="B89" s="56" t="str">
        <f>'Таб 2'!B86</f>
        <v>108R00794</v>
      </c>
      <c r="C89" s="46" t="e">
        <f>'Таб 2'!#REF!</f>
        <v>#REF!</v>
      </c>
      <c r="D89" s="47" t="e">
        <f>'Таб 2'!#REF!</f>
        <v>#REF!</v>
      </c>
      <c r="E89" s="47" t="e">
        <f>'Таб 2'!#REF!</f>
        <v>#REF!</v>
      </c>
      <c r="F89" s="47" t="e">
        <f t="shared" si="11"/>
        <v>#REF!</v>
      </c>
      <c r="G89" s="45">
        <v>1140</v>
      </c>
      <c r="H89" s="48">
        <v>1.0064</v>
      </c>
      <c r="I89" s="45">
        <f t="shared" si="17"/>
        <v>1147.3</v>
      </c>
      <c r="J89" s="59" t="e">
        <f t="shared" si="15"/>
        <v>#REF!</v>
      </c>
      <c r="K89" s="62">
        <v>1</v>
      </c>
      <c r="L89" s="60" t="e">
        <f t="shared" si="16"/>
        <v>#REF!</v>
      </c>
      <c r="M89" s="49" t="e">
        <f t="shared" si="12"/>
        <v>#REF!</v>
      </c>
      <c r="N89" s="49" t="e">
        <f t="shared" si="13"/>
        <v>#REF!</v>
      </c>
      <c r="O89" s="49" t="e">
        <f t="shared" si="14"/>
        <v>#REF!</v>
      </c>
      <c r="P89" s="68" t="e">
        <f t="shared" si="18"/>
        <v>#REF!</v>
      </c>
    </row>
    <row r="90" spans="1:16" s="49" customFormat="1" ht="18.75">
      <c r="A90" s="11">
        <v>34</v>
      </c>
      <c r="B90" s="56" t="str">
        <f>'Таб 2'!B87</f>
        <v>101R00474</v>
      </c>
      <c r="C90" s="46" t="e">
        <f>'Таб 2'!#REF!</f>
        <v>#REF!</v>
      </c>
      <c r="D90" s="47" t="e">
        <f>'Таб 2'!#REF!</f>
        <v>#REF!</v>
      </c>
      <c r="E90" s="47" t="e">
        <f>'Таб 2'!#REF!</f>
        <v>#REF!</v>
      </c>
      <c r="F90" s="47" t="e">
        <f t="shared" si="11"/>
        <v>#REF!</v>
      </c>
      <c r="G90" s="45">
        <v>840</v>
      </c>
      <c r="H90" s="48">
        <v>1.0064</v>
      </c>
      <c r="I90" s="45">
        <f t="shared" si="17"/>
        <v>845.38</v>
      </c>
      <c r="J90" s="59" t="e">
        <f t="shared" si="15"/>
        <v>#REF!</v>
      </c>
      <c r="K90" s="62">
        <v>1</v>
      </c>
      <c r="L90" s="60" t="e">
        <f t="shared" si="16"/>
        <v>#REF!</v>
      </c>
      <c r="M90" s="49" t="e">
        <f t="shared" si="12"/>
        <v>#REF!</v>
      </c>
      <c r="N90" s="49" t="e">
        <f t="shared" si="13"/>
        <v>#REF!</v>
      </c>
      <c r="O90" s="49" t="e">
        <f t="shared" si="14"/>
        <v>#REF!</v>
      </c>
      <c r="P90" s="68" t="e">
        <f t="shared" si="18"/>
        <v>#REF!</v>
      </c>
    </row>
    <row r="91" spans="1:16" s="49" customFormat="1" ht="18.75">
      <c r="A91" s="11">
        <v>35</v>
      </c>
      <c r="B91" s="56" t="str">
        <f>'Таб 2'!B88</f>
        <v>101R00555</v>
      </c>
      <c r="C91" s="46" t="e">
        <f>'Таб 2'!#REF!</f>
        <v>#REF!</v>
      </c>
      <c r="D91" s="47" t="e">
        <f>'Таб 2'!#REF!</f>
        <v>#REF!</v>
      </c>
      <c r="E91" s="47" t="e">
        <f>'Таб 2'!#REF!</f>
        <v>#REF!</v>
      </c>
      <c r="F91" s="47" t="e">
        <f t="shared" si="11"/>
        <v>#REF!</v>
      </c>
      <c r="G91" s="45">
        <v>840</v>
      </c>
      <c r="H91" s="48">
        <v>1.0064</v>
      </c>
      <c r="I91" s="45">
        <f t="shared" si="17"/>
        <v>845.38</v>
      </c>
      <c r="J91" s="59" t="e">
        <f t="shared" si="15"/>
        <v>#REF!</v>
      </c>
      <c r="K91" s="62">
        <v>1</v>
      </c>
      <c r="L91" s="60" t="e">
        <f t="shared" si="16"/>
        <v>#REF!</v>
      </c>
      <c r="M91" s="49" t="e">
        <f t="shared" si="12"/>
        <v>#REF!</v>
      </c>
      <c r="N91" s="49" t="e">
        <f t="shared" si="13"/>
        <v>#REF!</v>
      </c>
      <c r="O91" s="49" t="e">
        <f t="shared" si="14"/>
        <v>#REF!</v>
      </c>
      <c r="P91" s="69" t="e">
        <f t="shared" si="18"/>
        <v>#REF!</v>
      </c>
    </row>
    <row r="92" spans="1:16" s="49" customFormat="1" ht="18.75">
      <c r="A92" s="11">
        <v>36</v>
      </c>
      <c r="B92" s="56" t="str">
        <f>'Таб 2'!B89</f>
        <v>Canon 725</v>
      </c>
      <c r="C92" s="46" t="e">
        <f>'Таб 2'!#REF!</f>
        <v>#REF!</v>
      </c>
      <c r="D92" s="47" t="e">
        <f>'Таб 2'!#REF!</f>
        <v>#REF!</v>
      </c>
      <c r="E92" s="47" t="e">
        <f>'Таб 2'!#REF!</f>
        <v>#REF!</v>
      </c>
      <c r="F92" s="47" t="e">
        <f t="shared" si="11"/>
        <v>#REF!</v>
      </c>
      <c r="G92" s="45">
        <v>750</v>
      </c>
      <c r="H92" s="48">
        <v>1.0064</v>
      </c>
      <c r="I92" s="45">
        <f t="shared" si="17"/>
        <v>754.8</v>
      </c>
      <c r="J92" s="59" t="e">
        <f t="shared" si="15"/>
        <v>#REF!</v>
      </c>
      <c r="K92" s="62">
        <v>1</v>
      </c>
      <c r="L92" s="60" t="e">
        <f t="shared" si="16"/>
        <v>#REF!</v>
      </c>
      <c r="M92" s="49" t="e">
        <f t="shared" si="12"/>
        <v>#REF!</v>
      </c>
      <c r="N92" s="49" t="e">
        <f t="shared" si="13"/>
        <v>#REF!</v>
      </c>
      <c r="O92" s="49" t="e">
        <f t="shared" si="14"/>
        <v>#REF!</v>
      </c>
      <c r="P92" s="68" t="e">
        <f t="shared" si="18"/>
        <v>#REF!</v>
      </c>
    </row>
    <row r="93" spans="1:16" s="49" customFormat="1" ht="18.75">
      <c r="A93" s="11">
        <v>37</v>
      </c>
      <c r="B93" s="56" t="str">
        <f>'Таб 2'!B90</f>
        <v>CF259A(без чипа)</v>
      </c>
      <c r="C93" s="46" t="e">
        <f>'Таб 2'!#REF!</f>
        <v>#REF!</v>
      </c>
      <c r="D93" s="47" t="e">
        <f>'Таб 2'!#REF!</f>
        <v>#REF!</v>
      </c>
      <c r="E93" s="47" t="e">
        <f>'Таб 2'!#REF!</f>
        <v>#REF!</v>
      </c>
      <c r="F93" s="47" t="e">
        <f t="shared" si="11"/>
        <v>#REF!</v>
      </c>
      <c r="G93" s="45">
        <v>1200</v>
      </c>
      <c r="H93" s="48">
        <v>1.0064</v>
      </c>
      <c r="I93" s="45">
        <f t="shared" si="17"/>
        <v>1207.68</v>
      </c>
      <c r="J93" s="59" t="e">
        <f t="shared" si="15"/>
        <v>#REF!</v>
      </c>
      <c r="K93" s="62">
        <v>1</v>
      </c>
      <c r="L93" s="60" t="e">
        <f t="shared" si="16"/>
        <v>#REF!</v>
      </c>
      <c r="M93" s="49" t="e">
        <f t="shared" si="12"/>
        <v>#REF!</v>
      </c>
      <c r="N93" s="49" t="e">
        <f t="shared" si="13"/>
        <v>#REF!</v>
      </c>
      <c r="O93" s="49" t="e">
        <f t="shared" si="14"/>
        <v>#REF!</v>
      </c>
      <c r="P93" s="68" t="e">
        <f t="shared" si="18"/>
        <v>#REF!</v>
      </c>
    </row>
    <row r="94" spans="1:16" s="49" customFormat="1" ht="18.75">
      <c r="A94" s="11">
        <v>38</v>
      </c>
      <c r="B94" s="56" t="str">
        <f>'Таб 2'!B91</f>
        <v>CF259X(без чипа)</v>
      </c>
      <c r="C94" s="46" t="e">
        <f>'Таб 2'!#REF!</f>
        <v>#REF!</v>
      </c>
      <c r="D94" s="47" t="e">
        <f>'Таб 2'!#REF!</f>
        <v>#REF!</v>
      </c>
      <c r="E94" s="47" t="e">
        <f>'Таб 2'!#REF!</f>
        <v>#REF!</v>
      </c>
      <c r="F94" s="47" t="e">
        <f t="shared" si="11"/>
        <v>#REF!</v>
      </c>
      <c r="G94" s="45">
        <v>1320</v>
      </c>
      <c r="H94" s="48">
        <v>1.0064</v>
      </c>
      <c r="I94" s="45">
        <f t="shared" si="17"/>
        <v>1328.45</v>
      </c>
      <c r="J94" s="59" t="e">
        <f t="shared" si="15"/>
        <v>#REF!</v>
      </c>
      <c r="K94" s="62">
        <v>1</v>
      </c>
      <c r="L94" s="60" t="e">
        <f t="shared" si="16"/>
        <v>#REF!</v>
      </c>
      <c r="M94" s="49" t="e">
        <f t="shared" si="12"/>
        <v>#REF!</v>
      </c>
      <c r="N94" s="49" t="e">
        <f t="shared" si="13"/>
        <v>#REF!</v>
      </c>
      <c r="O94" s="49" t="e">
        <f t="shared" si="14"/>
        <v>#REF!</v>
      </c>
      <c r="P94" s="68" t="e">
        <f t="shared" si="18"/>
        <v>#REF!</v>
      </c>
    </row>
    <row r="95" spans="1:16" s="49" customFormat="1" ht="18.75">
      <c r="A95" s="11">
        <v>39</v>
      </c>
      <c r="B95" s="56" t="str">
        <f>'Таб 2'!B92</f>
        <v>TN3480</v>
      </c>
      <c r="C95" s="46" t="e">
        <f>'Таб 2'!#REF!</f>
        <v>#REF!</v>
      </c>
      <c r="D95" s="47" t="e">
        <f>'Таб 2'!#REF!</f>
        <v>#REF!</v>
      </c>
      <c r="E95" s="47" t="e">
        <f>'Таб 2'!#REF!</f>
        <v>#REF!</v>
      </c>
      <c r="F95" s="47" t="e">
        <f t="shared" si="11"/>
        <v>#REF!</v>
      </c>
      <c r="G95" s="45">
        <v>1200</v>
      </c>
      <c r="H95" s="48">
        <v>1.0064</v>
      </c>
      <c r="I95" s="45">
        <f t="shared" si="17"/>
        <v>1207.68</v>
      </c>
      <c r="J95" s="59" t="e">
        <f t="shared" si="15"/>
        <v>#REF!</v>
      </c>
      <c r="K95" s="62">
        <v>1</v>
      </c>
      <c r="L95" s="60" t="e">
        <f t="shared" si="16"/>
        <v>#REF!</v>
      </c>
      <c r="M95" s="49" t="e">
        <f t="shared" si="12"/>
        <v>#REF!</v>
      </c>
      <c r="N95" s="49" t="e">
        <f t="shared" si="13"/>
        <v>#REF!</v>
      </c>
      <c r="O95" s="49" t="e">
        <f t="shared" si="14"/>
        <v>#REF!</v>
      </c>
      <c r="P95" s="68" t="e">
        <f t="shared" si="18"/>
        <v>#REF!</v>
      </c>
    </row>
    <row r="96" spans="1:16" s="49" customFormat="1" ht="18.75">
      <c r="A96" s="11">
        <v>40</v>
      </c>
      <c r="B96" s="56" t="str">
        <f>'Таб 2'!B93</f>
        <v>TN2375</v>
      </c>
      <c r="C96" s="46" t="e">
        <f>'Таб 2'!#REF!</f>
        <v>#REF!</v>
      </c>
      <c r="D96" s="47" t="e">
        <f>'Таб 2'!#REF!</f>
        <v>#REF!</v>
      </c>
      <c r="E96" s="47" t="e">
        <f>'Таб 2'!#REF!</f>
        <v>#REF!</v>
      </c>
      <c r="F96" s="47" t="e">
        <f t="shared" si="11"/>
        <v>#REF!</v>
      </c>
      <c r="G96" s="45">
        <v>1200</v>
      </c>
      <c r="H96" s="48">
        <v>1.0064</v>
      </c>
      <c r="I96" s="45">
        <f t="shared" si="17"/>
        <v>1207.68</v>
      </c>
      <c r="J96" s="59" t="e">
        <f t="shared" si="15"/>
        <v>#REF!</v>
      </c>
      <c r="K96" s="62">
        <v>1</v>
      </c>
      <c r="L96" s="60" t="e">
        <f t="shared" si="16"/>
        <v>#REF!</v>
      </c>
      <c r="M96" s="49" t="e">
        <f t="shared" si="12"/>
        <v>#REF!</v>
      </c>
      <c r="N96" s="49" t="e">
        <f t="shared" si="13"/>
        <v>#REF!</v>
      </c>
      <c r="O96" s="49" t="e">
        <f t="shared" si="14"/>
        <v>#REF!</v>
      </c>
      <c r="P96" s="68" t="e">
        <f t="shared" si="18"/>
        <v>#REF!</v>
      </c>
    </row>
    <row r="97" spans="1:15" s="3" customFormat="1" ht="18.75">
      <c r="A97" s="74" t="s">
        <v>45</v>
      </c>
      <c r="B97" s="75"/>
      <c r="C97" s="75"/>
      <c r="D97" s="75"/>
      <c r="E97" s="75"/>
      <c r="F97" s="75"/>
      <c r="G97" s="75"/>
      <c r="H97" s="75"/>
      <c r="I97" s="75"/>
      <c r="J97" s="75"/>
      <c r="K97" s="76"/>
      <c r="L97" s="42" t="e">
        <f>SUM(L8:L96)</f>
        <v>#REF!</v>
      </c>
      <c r="M97" s="42" t="e">
        <f>SUM(M8:M96)</f>
        <v>#REF!</v>
      </c>
      <c r="N97" s="42" t="e">
        <f>SUM(N8:N96)</f>
        <v>#REF!</v>
      </c>
      <c r="O97" s="42" t="e">
        <f>SUM(O8:O96)</f>
        <v>#REF!</v>
      </c>
    </row>
    <row r="98" spans="12:17" ht="18.75">
      <c r="L98" s="4"/>
      <c r="M98" s="17"/>
      <c r="N98" s="18"/>
      <c r="O98" s="17"/>
      <c r="P98" s="73"/>
      <c r="Q98" s="73"/>
    </row>
    <row r="100" spans="1:16" s="37" customFormat="1" ht="12.75" customHeight="1">
      <c r="A100" s="40"/>
      <c r="B100" s="70" t="s">
        <v>41</v>
      </c>
      <c r="C100" s="70"/>
      <c r="D100" s="70"/>
      <c r="I100" s="37" t="s">
        <v>42</v>
      </c>
      <c r="J100" s="40"/>
      <c r="P100" s="39"/>
    </row>
  </sheetData>
  <sheetProtection/>
  <mergeCells count="12">
    <mergeCell ref="L4:L6"/>
    <mergeCell ref="K4:K6"/>
    <mergeCell ref="I4:I6"/>
    <mergeCell ref="J4:J6"/>
    <mergeCell ref="B100:D100"/>
    <mergeCell ref="P98:Q98"/>
    <mergeCell ref="A97:K97"/>
    <mergeCell ref="A4:A6"/>
    <mergeCell ref="B4:B6"/>
    <mergeCell ref="F4:F6"/>
    <mergeCell ref="G4:G6"/>
    <mergeCell ref="H4:H6"/>
  </mergeCells>
  <printOptions/>
  <pageMargins left="0.1968503937007874" right="0.15" top="0.26" bottom="0.1968503937007874" header="0.11" footer="0"/>
  <pageSetup fitToHeight="0" horizontalDpi="300" verticalDpi="300" orientation="landscape" paperSize="9" scale="65" r:id="rId1"/>
</worksheet>
</file>

<file path=xl/worksheets/sheet3.xml><?xml version="1.0" encoding="utf-8"?>
<worksheet xmlns="http://schemas.openxmlformats.org/spreadsheetml/2006/main" xmlns:r="http://schemas.openxmlformats.org/officeDocument/2006/relationships">
  <sheetPr>
    <tabColor rgb="FFFFFF00"/>
  </sheetPr>
  <dimension ref="A1:E44"/>
  <sheetViews>
    <sheetView zoomScalePageLayoutView="0" workbookViewId="0" topLeftCell="A1">
      <selection activeCell="D22" sqref="D22"/>
    </sheetView>
  </sheetViews>
  <sheetFormatPr defaultColWidth="9.00390625" defaultRowHeight="12.75"/>
  <cols>
    <col min="1" max="1" width="4.625" style="32" customWidth="1"/>
    <col min="2" max="2" width="31.25390625" style="19" customWidth="1"/>
    <col min="3" max="3" width="23.125" style="19" customWidth="1"/>
    <col min="4" max="4" width="36.875" style="19" customWidth="1"/>
    <col min="5" max="16384" width="9.125" style="19" customWidth="1"/>
  </cols>
  <sheetData>
    <row r="1" spans="1:5" ht="18.75" customHeight="1">
      <c r="A1" s="89" t="s">
        <v>36</v>
      </c>
      <c r="B1" s="89"/>
      <c r="C1" s="89"/>
      <c r="D1" s="89"/>
      <c r="E1" s="25"/>
    </row>
    <row r="2" spans="1:5" ht="15.75" customHeight="1">
      <c r="A2" s="90" t="s">
        <v>100</v>
      </c>
      <c r="B2" s="90"/>
      <c r="C2" s="90"/>
      <c r="D2" s="90"/>
      <c r="E2" s="21"/>
    </row>
    <row r="3" spans="1:5" ht="15.75" customHeight="1">
      <c r="A3" s="92" t="s">
        <v>101</v>
      </c>
      <c r="B3" s="92"/>
      <c r="C3" s="92"/>
      <c r="D3" s="92"/>
      <c r="E3" s="21"/>
    </row>
    <row r="4" spans="1:5" ht="15">
      <c r="A4" s="92"/>
      <c r="B4" s="92"/>
      <c r="C4" s="92"/>
      <c r="D4" s="92"/>
      <c r="E4" s="21"/>
    </row>
    <row r="5" spans="1:5" ht="15">
      <c r="A5" s="92"/>
      <c r="B5" s="92"/>
      <c r="C5" s="92"/>
      <c r="D5" s="92"/>
      <c r="E5" s="21"/>
    </row>
    <row r="6" spans="1:5" ht="8.25" customHeight="1">
      <c r="A6" s="92"/>
      <c r="B6" s="92"/>
      <c r="C6" s="92"/>
      <c r="D6" s="92"/>
      <c r="E6" s="21"/>
    </row>
    <row r="7" spans="1:5" ht="7.5" customHeight="1">
      <c r="A7" s="92"/>
      <c r="B7" s="92"/>
      <c r="C7" s="92"/>
      <c r="D7" s="92"/>
      <c r="E7" s="21"/>
    </row>
    <row r="8" spans="1:5" ht="15">
      <c r="A8" s="26"/>
      <c r="B8" s="20"/>
      <c r="C8" s="20"/>
      <c r="D8" s="22" t="s">
        <v>30</v>
      </c>
      <c r="E8" s="21"/>
    </row>
    <row r="9" spans="1:5" ht="15">
      <c r="A9" s="27" t="s">
        <v>29</v>
      </c>
      <c r="B9" s="21"/>
      <c r="C9" s="21"/>
      <c r="D9" s="21"/>
      <c r="E9" s="21"/>
    </row>
    <row r="10" spans="1:4" ht="15">
      <c r="A10" s="28">
        <v>1</v>
      </c>
      <c r="B10" s="86" t="s">
        <v>15</v>
      </c>
      <c r="C10" s="87"/>
      <c r="D10" s="23" t="s">
        <v>16</v>
      </c>
    </row>
    <row r="11" spans="1:4" ht="36.75" customHeight="1">
      <c r="A11" s="28">
        <v>2</v>
      </c>
      <c r="B11" s="86" t="s">
        <v>17</v>
      </c>
      <c r="C11" s="87"/>
      <c r="D11" s="23" t="s">
        <v>102</v>
      </c>
    </row>
    <row r="12" spans="1:4" ht="15">
      <c r="A12" s="28">
        <v>3</v>
      </c>
      <c r="B12" s="86" t="s">
        <v>18</v>
      </c>
      <c r="C12" s="87"/>
      <c r="D12" s="50">
        <v>22140109296</v>
      </c>
    </row>
    <row r="13" spans="1:4" ht="30">
      <c r="A13" s="28">
        <v>4</v>
      </c>
      <c r="B13" s="86" t="s">
        <v>19</v>
      </c>
      <c r="C13" s="87"/>
      <c r="D13" s="23" t="str">
        <f>D11</f>
        <v>Услуги по заправке и восстановлению картриджей</v>
      </c>
    </row>
    <row r="14" spans="1:4" ht="15">
      <c r="A14" s="28">
        <v>5</v>
      </c>
      <c r="B14" s="86" t="s">
        <v>20</v>
      </c>
      <c r="C14" s="87"/>
      <c r="D14" s="23" t="s">
        <v>21</v>
      </c>
    </row>
    <row r="15" spans="1:4" ht="30">
      <c r="A15" s="28">
        <v>6</v>
      </c>
      <c r="B15" s="86" t="s">
        <v>22</v>
      </c>
      <c r="C15" s="87"/>
      <c r="D15" s="23" t="s">
        <v>106</v>
      </c>
    </row>
    <row r="16" spans="1:4" ht="30">
      <c r="A16" s="28">
        <v>7</v>
      </c>
      <c r="B16" s="86" t="s">
        <v>23</v>
      </c>
      <c r="C16" s="87"/>
      <c r="D16" s="23" t="s">
        <v>37</v>
      </c>
    </row>
    <row r="17" spans="1:4" ht="30.75" customHeight="1">
      <c r="A17" s="29" t="s">
        <v>31</v>
      </c>
      <c r="B17" s="30" t="e">
        <f>'Таб 3'!C5</f>
        <v>#REF!</v>
      </c>
      <c r="C17" s="31" t="e">
        <f>'Таб 2'!#REF!</f>
        <v>#REF!</v>
      </c>
      <c r="D17" s="24" t="e">
        <f>'Таб 2'!#REF!</f>
        <v>#REF!</v>
      </c>
    </row>
    <row r="18" spans="1:4" ht="45.75" customHeight="1">
      <c r="A18" s="29" t="s">
        <v>32</v>
      </c>
      <c r="B18" s="30" t="e">
        <f>'Таб 3'!D5</f>
        <v>#REF!</v>
      </c>
      <c r="C18" s="31" t="e">
        <f>'Таб 2'!#REF!</f>
        <v>#REF!</v>
      </c>
      <c r="D18" s="24" t="e">
        <f>'Таб 2'!#REF!</f>
        <v>#REF!</v>
      </c>
    </row>
    <row r="19" spans="1:4" ht="32.25" customHeight="1">
      <c r="A19" s="29" t="s">
        <v>33</v>
      </c>
      <c r="B19" s="30" t="e">
        <f>'Таб 3'!E5</f>
        <v>#REF!</v>
      </c>
      <c r="C19" s="31" t="e">
        <f>'Таб 2'!#REF!</f>
        <v>#REF!</v>
      </c>
      <c r="D19" s="24" t="e">
        <f>'Таб 2'!#REF!</f>
        <v>#REF!</v>
      </c>
    </row>
    <row r="20" spans="1:4" ht="48" customHeight="1">
      <c r="A20" s="29" t="s">
        <v>34</v>
      </c>
      <c r="B20" s="93" t="s">
        <v>24</v>
      </c>
      <c r="C20" s="94"/>
      <c r="D20" s="23" t="s">
        <v>103</v>
      </c>
    </row>
    <row r="21" spans="1:4" ht="33" customHeight="1">
      <c r="A21" s="28">
        <v>8</v>
      </c>
      <c r="B21" s="86" t="s">
        <v>25</v>
      </c>
      <c r="C21" s="87"/>
      <c r="D21" s="50" t="s">
        <v>104</v>
      </c>
    </row>
    <row r="22" spans="1:4" ht="35.25" customHeight="1">
      <c r="A22" s="28">
        <v>9</v>
      </c>
      <c r="B22" s="86" t="s">
        <v>26</v>
      </c>
      <c r="C22" s="87"/>
      <c r="D22" s="35" t="s">
        <v>105</v>
      </c>
    </row>
    <row r="23" spans="1:4" ht="57" customHeight="1">
      <c r="A23" s="28">
        <v>10</v>
      </c>
      <c r="B23" s="86" t="s">
        <v>35</v>
      </c>
      <c r="C23" s="87"/>
      <c r="D23" s="88" t="s">
        <v>105</v>
      </c>
    </row>
    <row r="24" spans="1:4" ht="48" customHeight="1">
      <c r="A24" s="28">
        <v>11</v>
      </c>
      <c r="B24" s="86" t="s">
        <v>27</v>
      </c>
      <c r="C24" s="87"/>
      <c r="D24" s="88"/>
    </row>
    <row r="25" spans="1:4" ht="27.75" customHeight="1">
      <c r="A25" s="28">
        <v>12</v>
      </c>
      <c r="B25" s="86" t="s">
        <v>28</v>
      </c>
      <c r="C25" s="87"/>
      <c r="D25" s="24" t="s">
        <v>105</v>
      </c>
    </row>
    <row r="26" spans="1:4" ht="15.75" customHeight="1">
      <c r="A26" s="28">
        <v>13</v>
      </c>
      <c r="B26" s="91" t="s">
        <v>40</v>
      </c>
      <c r="C26" s="87"/>
      <c r="D26" s="16" t="s">
        <v>105</v>
      </c>
    </row>
    <row r="27" spans="1:4" ht="30" customHeight="1">
      <c r="A27" s="28">
        <v>14</v>
      </c>
      <c r="B27" s="86" t="s">
        <v>38</v>
      </c>
      <c r="C27" s="87"/>
      <c r="D27" s="24" t="e">
        <f>'Таб 3'!L97</f>
        <v>#REF!</v>
      </c>
    </row>
    <row r="28" spans="2:3" ht="26.25" customHeight="1">
      <c r="B28" s="33"/>
      <c r="C28" s="33"/>
    </row>
    <row r="29" spans="2:4" ht="15">
      <c r="B29" s="34" t="s">
        <v>43</v>
      </c>
      <c r="C29" s="34"/>
      <c r="D29" s="22" t="s">
        <v>44</v>
      </c>
    </row>
    <row r="30" spans="3:4" ht="14.25">
      <c r="C30" s="33"/>
      <c r="D30" s="33"/>
    </row>
    <row r="31" spans="2:4" ht="15">
      <c r="B31" s="34" t="s">
        <v>41</v>
      </c>
      <c r="C31" s="34"/>
      <c r="D31" s="22" t="s">
        <v>46</v>
      </c>
    </row>
    <row r="32" spans="2:3" ht="14.25">
      <c r="B32" s="33"/>
      <c r="C32" s="33"/>
    </row>
    <row r="33" spans="2:3" ht="14.25">
      <c r="B33" s="33"/>
      <c r="C33" s="33"/>
    </row>
    <row r="34" spans="2:3" ht="14.25">
      <c r="B34" s="33"/>
      <c r="C34" s="33"/>
    </row>
    <row r="35" spans="2:3" ht="14.25">
      <c r="B35" s="33"/>
      <c r="C35" s="33"/>
    </row>
    <row r="36" spans="2:3" ht="14.25">
      <c r="B36" s="33"/>
      <c r="C36" s="33"/>
    </row>
    <row r="37" spans="2:3" ht="14.25">
      <c r="B37" s="33"/>
      <c r="C37" s="33"/>
    </row>
    <row r="38" spans="2:3" ht="14.25">
      <c r="B38" s="33"/>
      <c r="C38" s="33"/>
    </row>
    <row r="39" spans="2:3" ht="14.25">
      <c r="B39" s="33"/>
      <c r="C39" s="33"/>
    </row>
    <row r="40" spans="2:3" ht="14.25">
      <c r="B40" s="33"/>
      <c r="C40" s="33"/>
    </row>
    <row r="41" spans="2:3" ht="14.25">
      <c r="B41" s="33"/>
      <c r="C41" s="33"/>
    </row>
    <row r="42" spans="2:3" ht="14.25">
      <c r="B42" s="33"/>
      <c r="C42" s="33"/>
    </row>
    <row r="43" spans="2:3" ht="14.25">
      <c r="B43" s="33"/>
      <c r="C43" s="33"/>
    </row>
    <row r="44" spans="2:3" ht="14.25">
      <c r="B44" s="33"/>
      <c r="C44" s="33"/>
    </row>
  </sheetData>
  <sheetProtection/>
  <mergeCells count="19">
    <mergeCell ref="A1:D1"/>
    <mergeCell ref="A2:D2"/>
    <mergeCell ref="B25:C25"/>
    <mergeCell ref="B26:C26"/>
    <mergeCell ref="B27:C27"/>
    <mergeCell ref="A3:D7"/>
    <mergeCell ref="B20:C20"/>
    <mergeCell ref="B21:C21"/>
    <mergeCell ref="B22:C22"/>
    <mergeCell ref="B23:C23"/>
    <mergeCell ref="B24:C24"/>
    <mergeCell ref="D23:D24"/>
    <mergeCell ref="B10:C10"/>
    <mergeCell ref="B11:C11"/>
    <mergeCell ref="B12:C12"/>
    <mergeCell ref="B13:C13"/>
    <mergeCell ref="B14:C14"/>
    <mergeCell ref="B15:C15"/>
    <mergeCell ref="B16:C16"/>
  </mergeCells>
  <printOptions/>
  <pageMargins left="0.3" right="0.13" top="0.32" bottom="0.19" header="0.17" footer="0.1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cols>
    <col min="15" max="15" width="9.125" style="0" customWidth="1"/>
  </cols>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2022-12-14T07:18:01Z</cp:lastPrinted>
  <dcterms:created xsi:type="dcterms:W3CDTF">2011-08-16T14:08:10Z</dcterms:created>
  <dcterms:modified xsi:type="dcterms:W3CDTF">2022-12-14T07:18:54Z</dcterms:modified>
  <cp:category/>
  <cp:version/>
  <cp:contentType/>
  <cp:contentStatus/>
</cp:coreProperties>
</file>